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9.xml" ContentType="application/vnd.openxmlformats-officedocument.drawing+xml"/>
  <Override PartName="/xl/tables/table7.xml" ContentType="application/vnd.openxmlformats-officedocument.spreadsheetml.tab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sstyrelsen.se\home\fal\611109-001\My Documents\udd\Mars 23\"/>
    </mc:Choice>
  </mc:AlternateContent>
  <xr:revisionPtr revIDLastSave="0" documentId="8_{0ACBCCA8-4236-44DC-AFCB-7733118FC7CA}" xr6:coauthVersionLast="47" xr6:coauthVersionMax="47" xr10:uidLastSave="{00000000-0000-0000-0000-000000000000}"/>
  <bookViews>
    <workbookView xWindow="-110" yWindow="-110" windowWidth="19420" windowHeight="10420" firstSheet="8" activeTab="10" xr2:uid="{D65BCA40-41AC-43B1-B011-CFDA3E63249E}"/>
  </bookViews>
  <sheets>
    <sheet name="Blad1" sheetId="1" state="hidden" r:id="rId1"/>
    <sheet name="Startsida" sheetId="2" r:id="rId2"/>
    <sheet name="Jämställd" sheetId="3" r:id="rId3"/>
    <sheet name="Jämställd VD" sheetId="4" r:id="rId4"/>
    <sheet name="Jämställd SME" sheetId="5" r:id="rId5"/>
    <sheet name="Jämställd ägartyp" sheetId="6" r:id="rId6"/>
    <sheet name="Utan kvinna" sheetId="7" r:id="rId7"/>
    <sheet name="Utan kvinna VD" sheetId="8" r:id="rId8"/>
    <sheet name="Utan kvinna SME" sheetId="9" r:id="rId9"/>
    <sheet name="Utan kvinna ägartyp" sheetId="10" r:id="rId10"/>
    <sheet name="Branscher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10" l="1"/>
  <c r="T10" i="10"/>
  <c r="V9" i="10"/>
  <c r="T9" i="10"/>
  <c r="V7" i="10"/>
  <c r="T7" i="10"/>
  <c r="V6" i="10"/>
  <c r="T6" i="10"/>
  <c r="U10" i="7"/>
  <c r="S10" i="7"/>
  <c r="U9" i="7"/>
  <c r="S9" i="7"/>
  <c r="U7" i="7"/>
  <c r="S7" i="7"/>
  <c r="U6" i="7"/>
  <c r="S6" i="7"/>
  <c r="U4" i="7"/>
  <c r="S4" i="7"/>
  <c r="U3" i="7"/>
  <c r="S3" i="7"/>
  <c r="R3" i="7"/>
  <c r="F6" i="1"/>
  <c r="D6" i="1"/>
  <c r="E6" i="1"/>
  <c r="C6" i="1"/>
  <c r="F5" i="8" l="1"/>
  <c r="D5" i="8"/>
  <c r="F5" i="4"/>
  <c r="D5" i="4"/>
</calcChain>
</file>

<file path=xl/sharedStrings.xml><?xml version="1.0" encoding="utf-8"?>
<sst xmlns="http://schemas.openxmlformats.org/spreadsheetml/2006/main" count="687" uniqueCount="103">
  <si>
    <t>Övriga ej jämställda styrelser</t>
  </si>
  <si>
    <t xml:space="preserve">Andel </t>
  </si>
  <si>
    <t>Jämställda styrelser</t>
  </si>
  <si>
    <t>Ej jämställda styrelser</t>
  </si>
  <si>
    <t>Sid 1</t>
  </si>
  <si>
    <t>Tätort</t>
  </si>
  <si>
    <t>Riket</t>
  </si>
  <si>
    <t>Vd som är en kvinna</t>
  </si>
  <si>
    <t>Vd som är en man</t>
  </si>
  <si>
    <t>Sid 2 Jämställda</t>
  </si>
  <si>
    <t>Sid 3 Jämställda</t>
  </si>
  <si>
    <t xml:space="preserve">Jämställd styrelse: </t>
  </si>
  <si>
    <t>Andel</t>
  </si>
  <si>
    <t>Stora bolag</t>
  </si>
  <si>
    <t>Medelstora bolag</t>
  </si>
  <si>
    <t>Små bolag</t>
  </si>
  <si>
    <t>Mikrostora bolag</t>
  </si>
  <si>
    <t>Övriga bolag</t>
  </si>
  <si>
    <t xml:space="preserve">Ej jämställd styrelse: </t>
  </si>
  <si>
    <t>Sid 4 Jämställda</t>
  </si>
  <si>
    <t>Privata ägare</t>
  </si>
  <si>
    <t>Jämställd styrelse</t>
  </si>
  <si>
    <t>Ej jämställd styrelse</t>
  </si>
  <si>
    <t>Offentliga ägare</t>
  </si>
  <si>
    <t>Utan ledamot som är en kvinna </t>
  </si>
  <si>
    <t>Med minst en ledamot som är en kvinna</t>
  </si>
  <si>
    <t>Sid 6 Ej ledamot kvinna</t>
  </si>
  <si>
    <t>Sid 7 Ej ledamot kvinna</t>
  </si>
  <si>
    <t>Typ av bolag</t>
  </si>
  <si>
    <t>Utan ledamot som är en kvinna</t>
  </si>
  <si>
    <t>Utan ledamot som är en man</t>
  </si>
  <si>
    <t>Sid 8 Ej ledamot kvinna</t>
  </si>
  <si>
    <t>Sid 9 Ej ledamot kvinna</t>
  </si>
  <si>
    <t>Dalakommuner</t>
  </si>
  <si>
    <t>Inköpsvärde</t>
  </si>
  <si>
    <t>Antal lev.</t>
  </si>
  <si>
    <t>Typ av styrelse</t>
  </si>
  <si>
    <t>Ej identifierad VD</t>
  </si>
  <si>
    <t/>
  </si>
  <si>
    <t>Ej kvinna som ledamot</t>
  </si>
  <si>
    <t>Ej man som ledamot</t>
  </si>
  <si>
    <t>Antal</t>
  </si>
  <si>
    <t>Belopp</t>
  </si>
  <si>
    <t>Ej ledamot man</t>
  </si>
  <si>
    <t>Ej man som ledamot Riket</t>
  </si>
  <si>
    <t>Ej Kvinna som ledamot Riket</t>
  </si>
  <si>
    <t>Branscher</t>
  </si>
  <si>
    <t>SNI</t>
  </si>
  <si>
    <t>Medelandel kvinnor som ledamöter</t>
  </si>
  <si>
    <t>Jämställda i styrelsen</t>
  </si>
  <si>
    <t>Ej ledamot som är en kvinna</t>
  </si>
  <si>
    <t>VD som är en kvinna</t>
  </si>
  <si>
    <t>Entreprenörer för bostadshus och andra byggnader</t>
  </si>
  <si>
    <t>Fastighetsbolag, bostäder</t>
  </si>
  <si>
    <t>Datakonsulter</t>
  </si>
  <si>
    <t>Firmor för mark- och grundarbeten</t>
  </si>
  <si>
    <t>Konsultbyråer avseende företags organisation</t>
  </si>
  <si>
    <t>Restauranger</t>
  </si>
  <si>
    <t>Personalutbildningsinstitut</t>
  </si>
  <si>
    <t>Blomster- och trädgårdsvaruhandel</t>
  </si>
  <si>
    <t>Översättnings- och tolkningsbyråer</t>
  </si>
  <si>
    <t>Stugbyar m.m.</t>
  </si>
  <si>
    <t>Skogsskötselföretag</t>
  </si>
  <si>
    <t>Avverkningsföretag</t>
  </si>
  <si>
    <t>Andra naturvetenskapliga och tekniska FoU-institutioner</t>
  </si>
  <si>
    <t>Branschorganisationer</t>
  </si>
  <si>
    <t>Järn- och VVS-varuhandel</t>
  </si>
  <si>
    <t>Telekommunikationsbolag, trådbundet</t>
  </si>
  <si>
    <t>Bilserviceverkstäder, ej specialiserade</t>
  </si>
  <si>
    <t>Länsstyrelsen i Dalarna</t>
  </si>
  <si>
    <t>Länsstyrelsen</t>
  </si>
  <si>
    <t>Länsstyrelsen Dalarna</t>
  </si>
  <si>
    <t>Myndigheter</t>
  </si>
  <si>
    <t>VD saknas</t>
  </si>
  <si>
    <t>Sid 5 Jämställda Länsstyrelsen</t>
  </si>
  <si>
    <t>Myndighet</t>
  </si>
  <si>
    <t>Tekniska konsultbyråer inom energi-, miljö- och VVS-teknik</t>
  </si>
  <si>
    <t>Företag för skötsel och underhåll av grönytor</t>
  </si>
  <si>
    <t>Handel med personbilar och lätta motorfordon</t>
  </si>
  <si>
    <t>Övriga företag inom juridik, ekonomi, vetenskap och teknik</t>
  </si>
  <si>
    <t>Tekniska konsultbyråer inom bygg- och anläggningsteknik</t>
  </si>
  <si>
    <t>Övriga företagstjänstföretag</t>
  </si>
  <si>
    <t xml:space="preserve">Reklambyråer </t>
  </si>
  <si>
    <t>Övriga tekniska konsultbyråer</t>
  </si>
  <si>
    <t xml:space="preserve">Hotell med restaurang </t>
  </si>
  <si>
    <t>Veterinärkliniker</t>
  </si>
  <si>
    <t>Affärer för herr-, dam- och barnkläder, blandat</t>
  </si>
  <si>
    <t>Arrangörer av kongresser och mässor</t>
  </si>
  <si>
    <t xml:space="preserve">Tidskriftsförlag </t>
  </si>
  <si>
    <t>Andra förlag</t>
  </si>
  <si>
    <t>Färghandel</t>
  </si>
  <si>
    <t>Åkerier</t>
  </si>
  <si>
    <t>Däckserviceverkstäder</t>
  </si>
  <si>
    <t>Övriga specialbutiker med livsmedel</t>
  </si>
  <si>
    <t>Övrig trävaruindustri</t>
  </si>
  <si>
    <t>Boktryckerier, övriga tryckerier</t>
  </si>
  <si>
    <t>Inkasso- och kreditupplysningsföretag</t>
  </si>
  <si>
    <t>Elinstallationsfirmor</t>
  </si>
  <si>
    <t xml:space="preserve">Personaluthyrningsföretag </t>
  </si>
  <si>
    <t>Bensinstationer</t>
  </si>
  <si>
    <t>Distribution av elektricitet</t>
  </si>
  <si>
    <t>Dagstidningsförlag</t>
  </si>
  <si>
    <t>Personbilsuthyrare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</si>
</sst>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#,##0\ &quot;kr&quot;"/>
    <numFmt numFmtId="165" formatCode="0.0%"/>
    <numFmt numFmtId="166" formatCode="_-* #,##0\ &quot;kr&quot;_-;\-* #,##0\ &quot;kr&quot;_-;_-* &quot;-&quot;??\ &quot;kr&quot;_-;_-@_-"/>
    <numFmt numFmtId="167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Inter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164" fontId="2" fillId="0" borderId="0" xfId="1" applyNumberFormat="1" applyFont="1"/>
    <xf numFmtId="165" fontId="0" fillId="0" borderId="0" xfId="3" applyNumberFormat="1" applyFont="1"/>
    <xf numFmtId="164" fontId="0" fillId="0" borderId="0" xfId="0" applyNumberFormat="1"/>
    <xf numFmtId="166" fontId="0" fillId="0" borderId="0" xfId="2" applyNumberFormat="1" applyFont="1"/>
    <xf numFmtId="164" fontId="1" fillId="0" borderId="0" xfId="1" applyNumberFormat="1" applyFont="1"/>
    <xf numFmtId="167" fontId="0" fillId="0" borderId="0" xfId="1" applyNumberFormat="1" applyFont="1"/>
    <xf numFmtId="167" fontId="2" fillId="0" borderId="0" xfId="1" applyNumberFormat="1" applyFont="1"/>
    <xf numFmtId="164" fontId="2" fillId="0" borderId="0" xfId="0" applyNumberFormat="1" applyFont="1"/>
    <xf numFmtId="164" fontId="0" fillId="0" borderId="0" xfId="1" applyNumberFormat="1" applyFont="1"/>
    <xf numFmtId="0" fontId="2" fillId="0" borderId="0" xfId="0" applyFont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4" fillId="0" borderId="0" xfId="0" applyFont="1"/>
    <xf numFmtId="164" fontId="6" fillId="0" borderId="0" xfId="1" applyNumberFormat="1" applyFont="1" applyFill="1"/>
    <xf numFmtId="165" fontId="6" fillId="0" borderId="0" xfId="3" applyNumberFormat="1" applyFont="1" applyFill="1"/>
    <xf numFmtId="167" fontId="6" fillId="0" borderId="0" xfId="1" applyNumberFormat="1" applyFont="1" applyFill="1"/>
    <xf numFmtId="0" fontId="6" fillId="4" borderId="0" xfId="0" applyFont="1" applyFill="1"/>
    <xf numFmtId="0" fontId="6" fillId="5" borderId="0" xfId="0" applyFont="1" applyFill="1"/>
    <xf numFmtId="0" fontId="6" fillId="3" borderId="0" xfId="0" applyFont="1" applyFill="1"/>
    <xf numFmtId="164" fontId="6" fillId="0" borderId="2" xfId="1" applyNumberFormat="1" applyFont="1" applyBorder="1"/>
    <xf numFmtId="165" fontId="6" fillId="0" borderId="2" xfId="3" applyNumberFormat="1" applyFont="1" applyBorder="1"/>
    <xf numFmtId="167" fontId="6" fillId="0" borderId="2" xfId="1" applyNumberFormat="1" applyFont="1" applyBorder="1"/>
    <xf numFmtId="165" fontId="6" fillId="0" borderId="3" xfId="3" applyNumberFormat="1" applyFont="1" applyBorder="1"/>
    <xf numFmtId="0" fontId="6" fillId="3" borderId="4" xfId="0" applyFont="1" applyFill="1" applyBorder="1"/>
    <xf numFmtId="164" fontId="6" fillId="0" borderId="5" xfId="1" applyNumberFormat="1" applyFont="1" applyBorder="1"/>
    <xf numFmtId="165" fontId="6" fillId="0" borderId="5" xfId="3" applyNumberFormat="1" applyFont="1" applyBorder="1"/>
    <xf numFmtId="167" fontId="6" fillId="0" borderId="5" xfId="1" applyNumberFormat="1" applyFont="1" applyBorder="1"/>
    <xf numFmtId="165" fontId="6" fillId="0" borderId="6" xfId="3" applyNumberFormat="1" applyFont="1" applyBorder="1"/>
    <xf numFmtId="0" fontId="6" fillId="7" borderId="4" xfId="0" applyFont="1" applyFill="1" applyBorder="1"/>
    <xf numFmtId="0" fontId="6" fillId="8" borderId="4" xfId="0" applyFont="1" applyFill="1" applyBorder="1"/>
    <xf numFmtId="0" fontId="7" fillId="6" borderId="0" xfId="0" applyFont="1" applyFill="1"/>
    <xf numFmtId="164" fontId="6" fillId="0" borderId="0" xfId="1" applyNumberFormat="1" applyFont="1" applyFill="1" applyBorder="1"/>
    <xf numFmtId="165" fontId="6" fillId="0" borderId="0" xfId="3" applyNumberFormat="1" applyFont="1" applyFill="1" applyBorder="1"/>
    <xf numFmtId="167" fontId="6" fillId="0" borderId="0" xfId="1" applyNumberFormat="1" applyFont="1" applyFill="1" applyBorder="1"/>
    <xf numFmtId="0" fontId="5" fillId="9" borderId="0" xfId="0" applyFont="1" applyFill="1"/>
    <xf numFmtId="0" fontId="5" fillId="9" borderId="1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0" fillId="0" borderId="0" xfId="0" quotePrefix="1"/>
    <xf numFmtId="0" fontId="6" fillId="10" borderId="0" xfId="0" applyFont="1" applyFill="1"/>
    <xf numFmtId="0" fontId="7" fillId="13" borderId="1" xfId="0" applyFont="1" applyFill="1" applyBorder="1"/>
    <xf numFmtId="0" fontId="6" fillId="4" borderId="4" xfId="0" applyFont="1" applyFill="1" applyBorder="1"/>
    <xf numFmtId="0" fontId="7" fillId="3" borderId="0" xfId="0" applyFont="1" applyFill="1"/>
    <xf numFmtId="0" fontId="6" fillId="14" borderId="1" xfId="0" applyFont="1" applyFill="1" applyBorder="1"/>
    <xf numFmtId="0" fontId="6" fillId="4" borderId="1" xfId="0" applyFont="1" applyFill="1" applyBorder="1"/>
    <xf numFmtId="0" fontId="6" fillId="5" borderId="4" xfId="0" applyFont="1" applyFill="1" applyBorder="1"/>
    <xf numFmtId="0" fontId="6" fillId="10" borderId="4" xfId="0" applyFont="1" applyFill="1" applyBorder="1"/>
    <xf numFmtId="0" fontId="8" fillId="4" borderId="0" xfId="0" applyFont="1" applyFill="1"/>
    <xf numFmtId="0" fontId="8" fillId="5" borderId="0" xfId="0" applyFont="1" applyFill="1"/>
    <xf numFmtId="165" fontId="2" fillId="0" borderId="0" xfId="3" applyNumberFormat="1" applyFont="1"/>
    <xf numFmtId="0" fontId="9" fillId="15" borderId="0" xfId="0" applyFont="1" applyFill="1"/>
    <xf numFmtId="166" fontId="9" fillId="15" borderId="0" xfId="2" applyNumberFormat="1" applyFont="1" applyFill="1"/>
    <xf numFmtId="165" fontId="9" fillId="15" borderId="0" xfId="3" applyNumberFormat="1" applyFont="1" applyFill="1" applyAlignment="1">
      <alignment wrapText="1"/>
    </xf>
    <xf numFmtId="166" fontId="0" fillId="0" borderId="2" xfId="2" applyNumberFormat="1" applyFont="1" applyBorder="1"/>
    <xf numFmtId="165" fontId="0" fillId="0" borderId="2" xfId="3" applyNumberFormat="1" applyFont="1" applyBorder="1"/>
    <xf numFmtId="165" fontId="0" fillId="0" borderId="3" xfId="3" applyNumberFormat="1" applyFont="1" applyBorder="1"/>
    <xf numFmtId="165" fontId="2" fillId="0" borderId="3" xfId="3" applyNumberFormat="1" applyFont="1" applyBorder="1"/>
    <xf numFmtId="165" fontId="2" fillId="0" borderId="2" xfId="3" applyNumberFormat="1" applyFont="1" applyBorder="1"/>
    <xf numFmtId="166" fontId="0" fillId="0" borderId="5" xfId="2" applyNumberFormat="1" applyFont="1" applyBorder="1"/>
    <xf numFmtId="165" fontId="2" fillId="0" borderId="5" xfId="3" applyNumberFormat="1" applyFont="1" applyBorder="1"/>
    <xf numFmtId="165" fontId="0" fillId="0" borderId="5" xfId="3" applyNumberFormat="1" applyFont="1" applyBorder="1"/>
    <xf numFmtId="165" fontId="0" fillId="0" borderId="6" xfId="3" applyNumberFormat="1" applyFont="1" applyBorder="1"/>
    <xf numFmtId="165" fontId="1" fillId="0" borderId="5" xfId="3" applyNumberFormat="1" applyFont="1" applyBorder="1"/>
    <xf numFmtId="165" fontId="1" fillId="0" borderId="2" xfId="3" applyNumberFormat="1" applyFont="1" applyBorder="1"/>
    <xf numFmtId="165" fontId="1" fillId="0" borderId="3" xfId="3" applyNumberFormat="1" applyFont="1" applyBorder="1"/>
    <xf numFmtId="166" fontId="2" fillId="0" borderId="2" xfId="2" applyNumberFormat="1" applyFont="1" applyBorder="1"/>
    <xf numFmtId="0" fontId="2" fillId="0" borderId="2" xfId="0" applyFont="1" applyBorder="1"/>
    <xf numFmtId="0" fontId="10" fillId="16" borderId="1" xfId="0" applyFont="1" applyFill="1" applyBorder="1"/>
    <xf numFmtId="0" fontId="10" fillId="16" borderId="2" xfId="0" applyFont="1" applyFill="1" applyBorder="1"/>
    <xf numFmtId="166" fontId="10" fillId="16" borderId="2" xfId="2" applyNumberFormat="1" applyFont="1" applyFill="1" applyBorder="1"/>
    <xf numFmtId="165" fontId="10" fillId="16" borderId="2" xfId="3" applyNumberFormat="1" applyFont="1" applyFill="1" applyBorder="1" applyAlignment="1">
      <alignment wrapText="1"/>
    </xf>
    <xf numFmtId="165" fontId="10" fillId="16" borderId="3" xfId="3" applyNumberFormat="1" applyFont="1" applyFill="1" applyBorder="1" applyAlignment="1">
      <alignment wrapText="1"/>
    </xf>
    <xf numFmtId="166" fontId="1" fillId="0" borderId="2" xfId="2" applyNumberFormat="1" applyFont="1" applyBorder="1"/>
    <xf numFmtId="0" fontId="10" fillId="9" borderId="1" xfId="0" applyFont="1" applyFill="1" applyBorder="1"/>
    <xf numFmtId="0" fontId="10" fillId="9" borderId="2" xfId="0" applyFont="1" applyFill="1" applyBorder="1"/>
    <xf numFmtId="166" fontId="10" fillId="9" borderId="2" xfId="2" applyNumberFormat="1" applyFont="1" applyFill="1" applyBorder="1"/>
    <xf numFmtId="165" fontId="10" fillId="9" borderId="2" xfId="3" applyNumberFormat="1" applyFont="1" applyFill="1" applyBorder="1" applyAlignment="1">
      <alignment wrapText="1"/>
    </xf>
    <xf numFmtId="165" fontId="10" fillId="9" borderId="3" xfId="3" applyNumberFormat="1" applyFont="1" applyFill="1" applyBorder="1" applyAlignment="1">
      <alignment wrapText="1"/>
    </xf>
    <xf numFmtId="0" fontId="10" fillId="17" borderId="1" xfId="0" applyFont="1" applyFill="1" applyBorder="1"/>
    <xf numFmtId="0" fontId="10" fillId="17" borderId="2" xfId="0" applyFont="1" applyFill="1" applyBorder="1"/>
    <xf numFmtId="166" fontId="10" fillId="17" borderId="2" xfId="2" applyNumberFormat="1" applyFont="1" applyFill="1" applyBorder="1"/>
    <xf numFmtId="165" fontId="10" fillId="17" borderId="2" xfId="3" applyNumberFormat="1" applyFont="1" applyFill="1" applyBorder="1" applyAlignment="1">
      <alignment wrapText="1"/>
    </xf>
    <xf numFmtId="165" fontId="10" fillId="17" borderId="3" xfId="3" applyNumberFormat="1" applyFont="1" applyFill="1" applyBorder="1" applyAlignment="1">
      <alignment wrapText="1"/>
    </xf>
    <xf numFmtId="166" fontId="2" fillId="0" borderId="5" xfId="2" applyNumberFormat="1" applyFont="1" applyBorder="1"/>
    <xf numFmtId="165" fontId="0" fillId="2" borderId="0" xfId="3" applyNumberFormat="1" applyFont="1" applyFill="1"/>
    <xf numFmtId="165" fontId="1" fillId="0" borderId="0" xfId="3" applyNumberFormat="1" applyFont="1"/>
    <xf numFmtId="165" fontId="2" fillId="0" borderId="6" xfId="3" applyNumberFormat="1" applyFont="1" applyBorder="1"/>
    <xf numFmtId="0" fontId="2" fillId="0" borderId="5" xfId="0" applyFont="1" applyBorder="1"/>
    <xf numFmtId="166" fontId="1" fillId="0" borderId="5" xfId="2" applyNumberFormat="1" applyFont="1" applyBorder="1"/>
    <xf numFmtId="0" fontId="7" fillId="12" borderId="1" xfId="0" applyFont="1" applyFill="1" applyBorder="1"/>
    <xf numFmtId="0" fontId="7" fillId="11" borderId="1" xfId="0" applyFont="1" applyFill="1" applyBorder="1"/>
    <xf numFmtId="0" fontId="4" fillId="18" borderId="1" xfId="0" applyFont="1" applyFill="1" applyBorder="1"/>
    <xf numFmtId="0" fontId="4" fillId="10" borderId="1" xfId="0" applyFont="1" applyFill="1" applyBorder="1"/>
    <xf numFmtId="0" fontId="6" fillId="12" borderId="1" xfId="0" applyFont="1" applyFill="1" applyBorder="1"/>
    <xf numFmtId="0" fontId="6" fillId="12" borderId="0" xfId="0" applyFont="1" applyFill="1"/>
    <xf numFmtId="0" fontId="6" fillId="7" borderId="0" xfId="0" applyFont="1" applyFill="1"/>
    <xf numFmtId="0" fontId="8" fillId="11" borderId="0" xfId="0" applyFont="1" applyFill="1"/>
    <xf numFmtId="0" fontId="6" fillId="11" borderId="1" xfId="0" applyFont="1" applyFill="1" applyBorder="1"/>
    <xf numFmtId="0" fontId="6" fillId="11" borderId="0" xfId="0" applyFont="1" applyFill="1"/>
    <xf numFmtId="0" fontId="7" fillId="11" borderId="0" xfId="0" applyFont="1" applyFill="1"/>
    <xf numFmtId="0" fontId="11" fillId="3" borderId="1" xfId="0" applyFont="1" applyFill="1" applyBorder="1"/>
    <xf numFmtId="0" fontId="11" fillId="3" borderId="2" xfId="0" applyFont="1" applyFill="1" applyBorder="1"/>
    <xf numFmtId="166" fontId="11" fillId="3" borderId="2" xfId="2" applyNumberFormat="1" applyFont="1" applyFill="1" applyBorder="1"/>
    <xf numFmtId="165" fontId="11" fillId="3" borderId="2" xfId="3" applyNumberFormat="1" applyFont="1" applyFill="1" applyBorder="1" applyAlignment="1">
      <alignment wrapText="1"/>
    </xf>
    <xf numFmtId="165" fontId="11" fillId="3" borderId="3" xfId="3" applyNumberFormat="1" applyFont="1" applyFill="1" applyBorder="1" applyAlignment="1">
      <alignment wrapText="1"/>
    </xf>
    <xf numFmtId="0" fontId="11" fillId="14" borderId="1" xfId="0" applyFont="1" applyFill="1" applyBorder="1"/>
    <xf numFmtId="0" fontId="11" fillId="14" borderId="2" xfId="0" applyFont="1" applyFill="1" applyBorder="1"/>
    <xf numFmtId="166" fontId="11" fillId="14" borderId="2" xfId="2" applyNumberFormat="1" applyFont="1" applyFill="1" applyBorder="1"/>
    <xf numFmtId="165" fontId="11" fillId="14" borderId="2" xfId="3" applyNumberFormat="1" applyFont="1" applyFill="1" applyBorder="1" applyAlignment="1">
      <alignment wrapText="1"/>
    </xf>
    <xf numFmtId="165" fontId="11" fillId="14" borderId="3" xfId="3" applyNumberFormat="1" applyFont="1" applyFill="1" applyBorder="1" applyAlignment="1">
      <alignment wrapText="1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45">
    <dxf>
      <numFmt numFmtId="165" formatCode="0.0%"/>
    </dxf>
    <dxf>
      <numFmt numFmtId="165" formatCode="0.0%"/>
    </dxf>
    <dxf>
      <numFmt numFmtId="165" formatCode="0.0%"/>
    </dxf>
    <dxf>
      <numFmt numFmtId="165" formatCode="0.0%"/>
    </dxf>
    <dxf>
      <numFmt numFmtId="166" formatCode="_-* #,##0\ &quot;kr&quot;_-;\-* #,##0\ &quot;kr&quot;_-;_-* &quot;-&quot;??\ &quot;kr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7" formatCode="_-* #,##0_-;\-* #,##0_-;_-* &quot;-&quot;??_-;_-@_-"/>
      <fill>
        <patternFill patternType="none">
          <fgColor indexed="64"/>
          <bgColor indexed="65"/>
        </patternFill>
      </fill>
    </dxf>
    <dxf>
      <font>
        <sz val="14"/>
      </font>
      <numFmt numFmtId="165" formatCode="0.0%"/>
      <fill>
        <patternFill patternType="none">
          <fgColor indexed="64"/>
          <bgColor indexed="65"/>
        </patternFill>
      </fill>
    </dxf>
    <dxf>
      <font>
        <sz val="14"/>
      </font>
      <numFmt numFmtId="164" formatCode="#,##0\ &quot;kr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7" formatCode="_-* #,##0_-;\-* #,##0_-;_-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#,##0\ &quot;kr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Andelen inköp</a:t>
            </a:r>
            <a:r>
              <a:rPr lang="en-US" baseline="0"/>
              <a:t> i kr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Startsida!$E$2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2E-4B61-B578-0C9B299431C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2E-4B61-B578-0C9B299431C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2E-4B61-B578-0C9B299431C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2E-4B61-B578-0C9B29943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Startsida!$C$3:$C$6</c:f>
              <c:strCache>
                <c:ptCount val="4"/>
                <c:pt idx="0">
                  <c:v>Jämställda styrelser</c:v>
                </c:pt>
                <c:pt idx="1">
                  <c:v>Utan ledamot som är en kvinna</c:v>
                </c:pt>
                <c:pt idx="2">
                  <c:v>Utan ledamot som är en man</c:v>
                </c:pt>
                <c:pt idx="3">
                  <c:v>Övriga ej jämställda styrelser</c:v>
                </c:pt>
              </c:strCache>
            </c:strRef>
          </c:cat>
          <c:val>
            <c:numRef>
              <c:f>Startsida!$E$3:$E$6</c:f>
              <c:numCache>
                <c:formatCode>0.0%</c:formatCode>
                <c:ptCount val="4"/>
                <c:pt idx="0">
                  <c:v>0.10173359523835354</c:v>
                </c:pt>
                <c:pt idx="1">
                  <c:v>0.53189692319181314</c:v>
                </c:pt>
                <c:pt idx="2">
                  <c:v>0.13946226401083545</c:v>
                </c:pt>
                <c:pt idx="3">
                  <c:v>0.2269072175589974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C-4D18-983A-FE753D688C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Startsida!$D$2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732E-4B61-B578-0C9B299431C7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732E-4B61-B578-0C9B299431C7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732E-4B61-B578-0C9B299431C7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732E-4B61-B578-0C9B299431C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Startsida!$C$3:$C$6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Startsida!$D$3:$D$6</c15:sqref>
                        </c15:formulaRef>
                      </c:ext>
                    </c:extLst>
                    <c:numCache>
                      <c:formatCode>#\ ##0\ "kr"</c:formatCode>
                      <c:ptCount val="4"/>
                      <c:pt idx="0">
                        <c:v>3863446</c:v>
                      </c:pt>
                      <c:pt idx="1">
                        <c:v>20199375</c:v>
                      </c:pt>
                      <c:pt idx="2">
                        <c:v>5296234</c:v>
                      </c:pt>
                      <c:pt idx="3">
                        <c:v>8617053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BC-4D18-983A-FE753D688CC1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Startsida!$F$2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732E-4B61-B578-0C9B299431C7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732E-4B61-B578-0C9B299431C7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732E-4B61-B578-0C9B299431C7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732E-4B61-B578-0C9B299431C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Startsida!$C$3:$C$6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Startsida!$F$3:$F$6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4"/>
                      <c:pt idx="0">
                        <c:v>58</c:v>
                      </c:pt>
                      <c:pt idx="1">
                        <c:v>329</c:v>
                      </c:pt>
                      <c:pt idx="2">
                        <c:v>55</c:v>
                      </c:pt>
                      <c:pt idx="3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BC-4D18-983A-FE753D688CC1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Startsida!$G$2</c15:sqref>
                        </c15:formulaRef>
                      </c:ext>
                    </c:extLst>
                    <c:strCache>
                      <c:ptCount val="1"/>
                      <c:pt idx="0">
                        <c:v>Andel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732E-4B61-B578-0C9B299431C7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732E-4B61-B578-0C9B299431C7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732E-4B61-B578-0C9B299431C7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732E-4B61-B578-0C9B299431C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Startsida!$C$3:$C$6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Startsida!$G$3:$G$6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0.1070110701107011</c:v>
                      </c:pt>
                      <c:pt idx="1">
                        <c:v>0.6070110701107011</c:v>
                      </c:pt>
                      <c:pt idx="2">
                        <c:v>0.1014760147601476</c:v>
                      </c:pt>
                      <c:pt idx="3">
                        <c:v>0.18977931989079727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BC-4D18-983A-FE753D688CC1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986516170457246"/>
          <c:y val="0.26426983085447653"/>
          <c:w val="0.41541993946035705"/>
          <c:h val="0.603543307086614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jämställda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>
              <a:gsLst>
                <a:gs pos="0">
                  <a:schemeClr val="accent4">
                    <a:shade val="86000"/>
                  </a:schemeClr>
                </a:gs>
                <a:gs pos="100000">
                  <a:schemeClr val="accent4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4">
                      <a:shade val="86000"/>
                    </a:schemeClr>
                  </a:gs>
                  <a:gs pos="100000">
                    <a:schemeClr val="accent4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19-4B08-90F1-D3EA8052B990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4">
                      <a:shade val="86000"/>
                    </a:schemeClr>
                  </a:gs>
                  <a:gs pos="100000">
                    <a:schemeClr val="accent4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19-4B08-90F1-D3EA8052B990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chemeClr val="accent4">
                      <a:shade val="86000"/>
                    </a:schemeClr>
                  </a:gs>
                  <a:gs pos="100000">
                    <a:schemeClr val="accent4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419-4B08-90F1-D3EA8052B9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'Jämställd SME'!$B$13:$B$17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'Jämställd SME'!$D$13:$D$17</c:f>
              <c:numCache>
                <c:formatCode>0.0%</c:formatCode>
                <c:ptCount val="5"/>
                <c:pt idx="0">
                  <c:v>0.89899697128823686</c:v>
                </c:pt>
                <c:pt idx="1">
                  <c:v>0.77759020323143935</c:v>
                </c:pt>
                <c:pt idx="2">
                  <c:v>0.93519200921802115</c:v>
                </c:pt>
                <c:pt idx="3">
                  <c:v>0.91966428186878602</c:v>
                </c:pt>
                <c:pt idx="4">
                  <c:v>0.99854962359278954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19-4B08-90F1-D3EA8052B99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75486303"/>
        <c:axId val="9754842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>
                    <a:gsLst>
                      <a:gs pos="0">
                        <a:schemeClr val="accent4">
                          <a:shade val="58000"/>
                        </a:schemeClr>
                      </a:gs>
                      <a:gs pos="100000">
                        <a:schemeClr val="accent4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SME'!$C$13:$C$17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5932045</c:v>
                      </c:pt>
                      <c:pt idx="1">
                        <c:v>4945581</c:v>
                      </c:pt>
                      <c:pt idx="2">
                        <c:v>6540039</c:v>
                      </c:pt>
                      <c:pt idx="3">
                        <c:v>15191365</c:v>
                      </c:pt>
                      <c:pt idx="4">
                        <c:v>1503632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4419-4B08-90F1-D3EA8052B99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>
                    <a:gsLst>
                      <a:gs pos="0">
                        <a:schemeClr val="accent4">
                          <a:tint val="86000"/>
                        </a:schemeClr>
                      </a:gs>
                      <a:gs pos="100000">
                        <a:schemeClr val="accent4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SME'!$E$13:$E$17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45</c:v>
                      </c:pt>
                      <c:pt idx="1">
                        <c:v>54</c:v>
                      </c:pt>
                      <c:pt idx="2">
                        <c:v>16</c:v>
                      </c:pt>
                      <c:pt idx="3">
                        <c:v>254</c:v>
                      </c:pt>
                      <c:pt idx="4">
                        <c:v>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4419-4B08-90F1-D3EA8052B99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>
                    <a:gsLst>
                      <a:gs pos="0">
                        <a:schemeClr val="accent4">
                          <a:tint val="58000"/>
                        </a:schemeClr>
                      </a:gs>
                      <a:gs pos="100000">
                        <a:schemeClr val="accent4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Pt>
                  <c:idx val="0"/>
                  <c:invertIfNegative val="0"/>
                  <c:bubble3D val="0"/>
                  <c:spPr>
                    <a:gradFill>
                      <a:gsLst>
                        <a:gs pos="0">
                          <a:schemeClr val="accent4">
                            <a:tint val="58000"/>
                          </a:schemeClr>
                        </a:gs>
                        <a:gs pos="100000">
                          <a:schemeClr val="accent4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8-4419-4B08-90F1-D3EA8052B990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gradFill>
                      <a:gsLst>
                        <a:gs pos="0">
                          <a:schemeClr val="accent4">
                            <a:tint val="58000"/>
                          </a:schemeClr>
                        </a:gs>
                        <a:gs pos="100000">
                          <a:schemeClr val="accent4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4419-4B08-90F1-D3EA8052B990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gradFill>
                      <a:gsLst>
                        <a:gs pos="0">
                          <a:schemeClr val="accent4">
                            <a:tint val="58000"/>
                          </a:schemeClr>
                        </a:gs>
                        <a:gs pos="100000">
                          <a:schemeClr val="accent4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4419-4B08-90F1-D3EA8052B99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SME'!$F$13:$F$17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0.9</c:v>
                      </c:pt>
                      <c:pt idx="1">
                        <c:v>0.9642857142857143</c:v>
                      </c:pt>
                      <c:pt idx="2">
                        <c:v>0.12698412698412698</c:v>
                      </c:pt>
                      <c:pt idx="3">
                        <c:v>0.88194444444444442</c:v>
                      </c:pt>
                      <c:pt idx="4">
                        <c:v>0.95454545454545459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419-4B08-90F1-D3EA8052B990}"/>
                  </c:ext>
                </c:extLst>
              </c15:ser>
            </c15:filteredBarSeries>
          </c:ext>
        </c:extLst>
      </c:barChart>
      <c:catAx>
        <c:axId val="97548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5484223"/>
        <c:crosses val="autoZero"/>
        <c:auto val="1"/>
        <c:lblAlgn val="ctr"/>
        <c:lblOffset val="100"/>
        <c:noMultiLvlLbl val="0"/>
      </c:catAx>
      <c:valAx>
        <c:axId val="9754842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97548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Jämställda</a:t>
            </a:r>
            <a:br>
              <a:rPr lang="sv-SE"/>
            </a:br>
            <a:r>
              <a:rPr lang="sv-SE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>
              <a:gsLst>
                <a:gs pos="0">
                  <a:schemeClr val="accent1">
                    <a:shade val="86000"/>
                  </a:schemeClr>
                </a:gs>
                <a:gs pos="100000">
                  <a:schemeClr val="accent1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'Jämställd SME'!$B$21:$B$25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'Jämställd SME'!$D$21:$D$25</c:f>
              <c:numCache>
                <c:formatCode>0.0%</c:formatCode>
                <c:ptCount val="5"/>
                <c:pt idx="0">
                  <c:v>0.30585344221648447</c:v>
                </c:pt>
                <c:pt idx="1">
                  <c:v>0.17400841468859199</c:v>
                </c:pt>
                <c:pt idx="2">
                  <c:v>0.11881475705249739</c:v>
                </c:pt>
                <c:pt idx="3">
                  <c:v>8.8650921190867676E-2</c:v>
                </c:pt>
                <c:pt idx="4">
                  <c:v>0.10564004101634408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79-4D42-A4D9-1AA7439D443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24908911"/>
        <c:axId val="14249139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>
                    <a:gsLst>
                      <a:gs pos="0">
                        <a:schemeClr val="accent1">
                          <a:shade val="58000"/>
                        </a:schemeClr>
                      </a:gs>
                      <a:gs pos="100000">
                        <a:schemeClr val="accent1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SME'!$C$21:$C$25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84628424328</c:v>
                      </c:pt>
                      <c:pt idx="1">
                        <c:v>26033871724</c:v>
                      </c:pt>
                      <c:pt idx="2">
                        <c:v>14044959592</c:v>
                      </c:pt>
                      <c:pt idx="3">
                        <c:v>5828608668</c:v>
                      </c:pt>
                      <c:pt idx="4">
                        <c:v>1367143638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4F79-4D42-A4D9-1AA7439D443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>
                    <a:gsLst>
                      <a:gs pos="0">
                        <a:schemeClr val="accent1">
                          <a:tint val="86000"/>
                        </a:schemeClr>
                      </a:gs>
                      <a:gs pos="100000">
                        <a:schemeClr val="accent1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SME'!$E$21:$E$25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165</c:v>
                      </c:pt>
                      <c:pt idx="1">
                        <c:v>536</c:v>
                      </c:pt>
                      <c:pt idx="2">
                        <c:v>1837</c:v>
                      </c:pt>
                      <c:pt idx="3">
                        <c:v>5669</c:v>
                      </c:pt>
                      <c:pt idx="4">
                        <c:v>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F79-4D42-A4D9-1AA7439D443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>
                    <a:gsLst>
                      <a:gs pos="0">
                        <a:schemeClr val="accent1">
                          <a:tint val="58000"/>
                        </a:schemeClr>
                      </a:gs>
                      <a:gs pos="100000">
                        <a:schemeClr val="accent1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SME'!$F$21:$F$25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0.19642857142857142</c:v>
                      </c:pt>
                      <c:pt idx="1">
                        <c:v>0.13918462736951442</c:v>
                      </c:pt>
                      <c:pt idx="2">
                        <c:v>9.5961970433056473E-2</c:v>
                      </c:pt>
                      <c:pt idx="3">
                        <c:v>7.5448846773227565E-2</c:v>
                      </c:pt>
                      <c:pt idx="4">
                        <c:v>8.0103359173126609E-2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F79-4D42-A4D9-1AA7439D443E}"/>
                  </c:ext>
                </c:extLst>
              </c15:ser>
            </c15:filteredBarSeries>
          </c:ext>
        </c:extLst>
      </c:barChart>
      <c:catAx>
        <c:axId val="142490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24913903"/>
        <c:crosses val="autoZero"/>
        <c:auto val="1"/>
        <c:lblAlgn val="ctr"/>
        <c:lblOffset val="100"/>
        <c:noMultiLvlLbl val="0"/>
      </c:catAx>
      <c:valAx>
        <c:axId val="14249139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2490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jämställda</a:t>
            </a:r>
          </a:p>
          <a:p>
            <a:pPr>
              <a:defRPr/>
            </a:pPr>
            <a:r>
              <a:rPr lang="sv-SE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>
              <a:gsLst>
                <a:gs pos="0">
                  <a:schemeClr val="accent4">
                    <a:shade val="86000"/>
                  </a:schemeClr>
                </a:gs>
                <a:gs pos="100000">
                  <a:schemeClr val="accent4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'Jämställd SME'!$B$28:$B$32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'Jämställd SME'!$D$28:$D$32</c:f>
              <c:numCache>
                <c:formatCode>0.0%</c:formatCode>
                <c:ptCount val="5"/>
                <c:pt idx="0">
                  <c:v>0.69414655778351553</c:v>
                </c:pt>
                <c:pt idx="1">
                  <c:v>0.82599158531140804</c:v>
                </c:pt>
                <c:pt idx="2">
                  <c:v>0.88118524294750267</c:v>
                </c:pt>
                <c:pt idx="3">
                  <c:v>0.9113490788091323</c:v>
                </c:pt>
                <c:pt idx="4">
                  <c:v>0.89435995898365594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00-4635-B0C8-9176FD70ED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75486303"/>
        <c:axId val="9754842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>
                    <a:gsLst>
                      <a:gs pos="0">
                        <a:schemeClr val="accent4">
                          <a:shade val="58000"/>
                        </a:schemeClr>
                      </a:gs>
                      <a:gs pos="100000">
                        <a:schemeClr val="accent4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SME'!$C$28:$C$32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192067576589</c:v>
                      </c:pt>
                      <c:pt idx="1">
                        <c:v>123578845400</c:v>
                      </c:pt>
                      <c:pt idx="2">
                        <c:v>104163922372</c:v>
                      </c:pt>
                      <c:pt idx="3">
                        <c:v>59919254859</c:v>
                      </c:pt>
                      <c:pt idx="4">
                        <c:v>11574385207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EA00-4635-B0C8-9176FD70ED2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>
                    <a:gsLst>
                      <a:gs pos="0">
                        <a:schemeClr val="accent4">
                          <a:tint val="86000"/>
                        </a:schemeClr>
                      </a:gs>
                      <a:gs pos="100000">
                        <a:schemeClr val="accent4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SME'!$E$28:$E$32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675</c:v>
                      </c:pt>
                      <c:pt idx="1">
                        <c:v>3315</c:v>
                      </c:pt>
                      <c:pt idx="2">
                        <c:v>17306</c:v>
                      </c:pt>
                      <c:pt idx="3">
                        <c:v>69468</c:v>
                      </c:pt>
                      <c:pt idx="4">
                        <c:v>6764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A00-4635-B0C8-9176FD70ED2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>
                    <a:gsLst>
                      <a:gs pos="0">
                        <a:schemeClr val="accent4">
                          <a:tint val="58000"/>
                        </a:schemeClr>
                      </a:gs>
                      <a:gs pos="100000">
                        <a:schemeClr val="accent4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SME'!$F$28:$F$32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0.8035714285714286</c:v>
                      </c:pt>
                      <c:pt idx="1">
                        <c:v>0.86081537263048558</c:v>
                      </c:pt>
                      <c:pt idx="2">
                        <c:v>0.90403802956694357</c:v>
                      </c:pt>
                      <c:pt idx="3">
                        <c:v>0.92455115322677239</c:v>
                      </c:pt>
                      <c:pt idx="4">
                        <c:v>0.91989664082687339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A00-4635-B0C8-9176FD70ED20}"/>
                  </c:ext>
                </c:extLst>
              </c15:ser>
            </c15:filteredBarSeries>
          </c:ext>
        </c:extLst>
      </c:barChart>
      <c:catAx>
        <c:axId val="97548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5484223"/>
        <c:crosses val="autoZero"/>
        <c:auto val="1"/>
        <c:lblAlgn val="ctr"/>
        <c:lblOffset val="100"/>
        <c:noMultiLvlLbl val="0"/>
      </c:catAx>
      <c:valAx>
        <c:axId val="9754842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97548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974-468F-A150-9E91DF8956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974-468F-A150-9E91DF895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val>
            <c:numRef>
              <c:f>'Jämställd ägartyp'!$R$2:$R$3</c:f>
              <c:numCache>
                <c:formatCode>0.0%</c:formatCode>
                <c:ptCount val="2"/>
                <c:pt idx="0">
                  <c:v>0.311</c:v>
                </c:pt>
                <c:pt idx="1">
                  <c:v>0.68899999999999995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74-468F-A150-9E91DF89564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74-468F-A150-9E91DF895649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74-468F-A150-9E91DF895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'Jämställd ägartyp'!$S$2:$S$3</c:f>
              <c:numCache>
                <c:formatCode>0.0%</c:formatCode>
                <c:ptCount val="2"/>
                <c:pt idx="0">
                  <c:v>9.1999999999999998E-2</c:v>
                </c:pt>
                <c:pt idx="1">
                  <c:v>0.90800000000000003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74-468F-A150-9E91DF8956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Privata ägare</a:t>
            </a:r>
          </a:p>
          <a:p>
            <a:pPr>
              <a:defRPr/>
            </a:pPr>
            <a:r>
              <a:rPr lang="sv-SE" b="1"/>
              <a:t>myndigheter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'Jämställd ägartyp'!$D$10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0E-4701-BB0C-A16BA51D207E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0E-4701-BB0C-A16BA51D20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ägartyp'!$B$11:$B$12</c:f>
              <c:strCache>
                <c:ptCount val="2"/>
                <c:pt idx="0">
                  <c:v>Jämställd styrelse</c:v>
                </c:pt>
                <c:pt idx="1">
                  <c:v>Ej jämställd styrelse</c:v>
                </c:pt>
              </c:strCache>
            </c:strRef>
          </c:cat>
          <c:val>
            <c:numRef>
              <c:f>'Jämställd ägartyp'!$D$11:$D$12</c:f>
              <c:numCache>
                <c:formatCode>0.0%</c:formatCode>
                <c:ptCount val="2"/>
                <c:pt idx="0">
                  <c:v>0.14550760647781233</c:v>
                </c:pt>
                <c:pt idx="1">
                  <c:v>0.85449239352218764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0E-4701-BB0C-A16BA51D20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'Jämställd ägartyp'!$C$10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40E-4701-BB0C-A16BA51D207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240E-4701-BB0C-A16BA51D207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ägartyp'!$B$11:$B$12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ägartyp'!$C$11:$C$12</c15:sqref>
                        </c15:formulaRef>
                      </c:ext>
                    </c:extLst>
                    <c:numCache>
                      <c:formatCode>#\ ##0\ "kr"</c:formatCode>
                      <c:ptCount val="2"/>
                      <c:pt idx="0">
                        <c:v>12087200690</c:v>
                      </c:pt>
                      <c:pt idx="1">
                        <c:v>70982000863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240E-4701-BB0C-A16BA51D207E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ägartyp'!$E$10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240E-4701-BB0C-A16BA51D207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240E-4701-BB0C-A16BA51D207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ägartyp'!$B$11:$B$12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ägartyp'!$E$11:$E$12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2"/>
                      <c:pt idx="0">
                        <c:v>3304</c:v>
                      </c:pt>
                      <c:pt idx="1">
                        <c:v>34162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40E-4701-BB0C-A16BA51D207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ägartyp'!$F$10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6-240E-4701-BB0C-A16BA51D207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8-240E-4701-BB0C-A16BA51D207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ägartyp'!$B$11:$B$12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ägartyp'!$F$11:$F$12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8.8186622537767573E-2</c:v>
                      </c:pt>
                      <c:pt idx="1">
                        <c:v>0.91181337746223245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40E-4701-BB0C-A16BA51D207E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Offentliga ägare</a:t>
            </a:r>
          </a:p>
          <a:p>
            <a:pPr>
              <a:defRPr/>
            </a:pPr>
            <a:r>
              <a:rPr lang="sv-SE" b="1"/>
              <a:t>myndigheter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'Jämställd ägartyp'!$D$14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D-4093-B632-1DDD451F34D9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D-4093-B632-1DDD451F34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ägartyp'!$B$15:$B$16</c:f>
              <c:strCache>
                <c:ptCount val="2"/>
                <c:pt idx="0">
                  <c:v>Jämställd styrelse</c:v>
                </c:pt>
                <c:pt idx="1">
                  <c:v>Ej jämställd styrelse</c:v>
                </c:pt>
              </c:strCache>
            </c:strRef>
          </c:cat>
          <c:val>
            <c:numRef>
              <c:f>'Jämställd ägartyp'!$D$15:$D$16</c:f>
              <c:numCache>
                <c:formatCode>0.0%</c:formatCode>
                <c:ptCount val="2"/>
                <c:pt idx="0">
                  <c:v>0.20278188320722335</c:v>
                </c:pt>
                <c:pt idx="1">
                  <c:v>0.79721811679277665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5D-4093-B632-1DDD451F34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'Jämställd ägartyp'!$C$14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735D-4093-B632-1DDD451F34D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735D-4093-B632-1DDD451F34D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ägartyp'!$B$15:$B$16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ägartyp'!$C$15:$C$16</c15:sqref>
                        </c15:formulaRef>
                      </c:ext>
                    </c:extLst>
                    <c:numCache>
                      <c:formatCode>#\ ##0\ "kr"</c:formatCode>
                      <c:ptCount val="2"/>
                      <c:pt idx="0">
                        <c:v>4448200324</c:v>
                      </c:pt>
                      <c:pt idx="1">
                        <c:v>17487685928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735D-4093-B632-1DDD451F34D9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ägartyp'!$E$14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735D-4093-B632-1DDD451F34D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735D-4093-B632-1DDD451F34D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ägartyp'!$B$15:$B$16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ägartyp'!$E$15:$E$16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2"/>
                      <c:pt idx="0">
                        <c:v>260</c:v>
                      </c:pt>
                      <c:pt idx="1">
                        <c:v>631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735D-4093-B632-1DDD451F34D9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ägartyp'!$F$14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6-735D-4093-B632-1DDD451F34D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8-735D-4093-B632-1DDD451F34D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ägartyp'!$B$15:$B$16</c15:sqref>
                        </c15:formulaRef>
                      </c:ext>
                    </c:extLst>
                    <c:strCache>
                      <c:ptCount val="2"/>
                      <c:pt idx="0">
                        <c:v>Jämställd styrelse</c:v>
                      </c:pt>
                      <c:pt idx="1">
                        <c:v>Ej jämställd styrelse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ägartyp'!$F$15:$F$16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0.29180695847362514</c:v>
                      </c:pt>
                      <c:pt idx="1">
                        <c:v>0.70819304152637486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35D-4093-B632-1DDD451F34D9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kvinna'!$Q$3:$Q$4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kvinna'!$S$3:$S$4</c:f>
              <c:numCache>
                <c:formatCode>0.0%</c:formatCode>
                <c:ptCount val="2"/>
                <c:pt idx="0">
                  <c:v>0.55619814300593273</c:v>
                </c:pt>
                <c:pt idx="1">
                  <c:v>0.63005780346820806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C2-4058-A3BA-F14D8813B353}"/>
            </c:ext>
          </c:extLst>
        </c:ser>
        <c:ser>
          <c:idx val="3"/>
          <c:order val="3"/>
          <c:spPr>
            <a:solidFill>
              <a:schemeClr val="bg2">
                <a:lumMod val="9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kvinna'!$Q$3:$Q$4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kvinna'!$U$3:$U$4</c:f>
              <c:numCache>
                <c:formatCode>0.0%</c:formatCode>
                <c:ptCount val="2"/>
                <c:pt idx="0">
                  <c:v>0.13946226401083545</c:v>
                </c:pt>
                <c:pt idx="1">
                  <c:v>0.1014760147601476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C2-4058-A3BA-F14D8813B3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47542656"/>
        <c:axId val="11475493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shade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kvinna'!$Q$3:$Q$4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kvinna'!$R$3:$R$4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 formatCode="#\ ##0\ &quot;kr&quot;">
                        <c:v>20199375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06C2-4058-A3BA-F14D8813B35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2">
                      <a:tint val="86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kvinna'!$Q$3:$Q$4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kvinna'!$T$3:$T$4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06C2-4058-A3BA-F14D8813B353}"/>
                  </c:ext>
                </c:extLst>
              </c15:ser>
            </c15:filteredBarSeries>
          </c:ext>
        </c:extLst>
      </c:barChart>
      <c:catAx>
        <c:axId val="114754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47549312"/>
        <c:crosses val="autoZero"/>
        <c:auto val="1"/>
        <c:lblAlgn val="ctr"/>
        <c:lblOffset val="100"/>
        <c:noMultiLvlLbl val="0"/>
      </c:catAx>
      <c:valAx>
        <c:axId val="11475493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14754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Myndigheter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kvinna'!$Q$6:$Q$7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kvinna'!$S$6:$S$7</c:f>
              <c:numCache>
                <c:formatCode>0.0%</c:formatCode>
                <c:ptCount val="2"/>
                <c:pt idx="0">
                  <c:v>0.39272841017553395</c:v>
                </c:pt>
                <c:pt idx="1">
                  <c:v>0.64919049977839771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72-43B9-83EE-FA23A59FCD0C}"/>
            </c:ext>
          </c:extLst>
        </c:ser>
        <c:ser>
          <c:idx val="3"/>
          <c:order val="3"/>
          <c:spPr>
            <a:solidFill>
              <a:schemeClr val="bg2">
                <a:lumMod val="9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kvinna'!$Q$6:$Q$7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kvinna'!$U$6:$U$7</c:f>
              <c:numCache>
                <c:formatCode>0.0%</c:formatCode>
                <c:ptCount val="2"/>
                <c:pt idx="0">
                  <c:v>3.3731577488679956E-2</c:v>
                </c:pt>
                <c:pt idx="1">
                  <c:v>0.13932267904163517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72-43B9-83EE-FA23A59FCD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69906720"/>
        <c:axId val="1069904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kvinna'!$Q$6:$Q$7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kvinna'!$R$6:$R$7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2831063576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7B72-43B9-83EE-FA23A59FCD0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kvinna'!$Q$6:$Q$7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kvinna'!$T$6:$T$7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7B72-43B9-83EE-FA23A59FCD0C}"/>
                  </c:ext>
                </c:extLst>
              </c15:ser>
            </c15:filteredBarSeries>
          </c:ext>
        </c:extLst>
      </c:barChart>
      <c:catAx>
        <c:axId val="10699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9904224"/>
        <c:crosses val="autoZero"/>
        <c:auto val="1"/>
        <c:lblAlgn val="ctr"/>
        <c:lblOffset val="100"/>
        <c:noMultiLvlLbl val="0"/>
      </c:catAx>
      <c:valAx>
        <c:axId val="10699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06990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kvinna'!$Q$9:$Q$10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kvinna'!$S$9:$S$10</c:f>
              <c:numCache>
                <c:formatCode>0.0%</c:formatCode>
                <c:ptCount val="2"/>
                <c:pt idx="0">
                  <c:v>0.66734697716413982</c:v>
                </c:pt>
                <c:pt idx="1">
                  <c:v>0.40585590485479073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A-4068-BECF-724D5964B5EC}"/>
            </c:ext>
          </c:extLst>
        </c:ser>
        <c:ser>
          <c:idx val="3"/>
          <c:order val="3"/>
          <c:spPr>
            <a:solidFill>
              <a:schemeClr val="bg2">
                <a:lumMod val="9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kvinna'!$Q$9:$Q$10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kvinna'!$U$9:$U$10</c:f>
              <c:numCache>
                <c:formatCode>0.0%</c:formatCode>
                <c:ptCount val="2"/>
                <c:pt idx="0">
                  <c:v>0.15863774876791692</c:v>
                </c:pt>
                <c:pt idx="1">
                  <c:v>3.7140288048947485E-2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0A-4068-BECF-724D5964B5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01081599"/>
        <c:axId val="15010791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kvinna'!$Q$9:$Q$10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kvinna'!$R$9:$R$10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2831063576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6E0A-4068-BECF-724D5964B5E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kvinna'!$Q$9:$Q$10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kvinna'!$T$9:$T$10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6E0A-4068-BECF-724D5964B5EC}"/>
                  </c:ext>
                </c:extLst>
              </c15:ser>
            </c15:filteredBarSeries>
          </c:ext>
        </c:extLst>
      </c:barChart>
      <c:catAx>
        <c:axId val="150108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01079103"/>
        <c:crosses val="autoZero"/>
        <c:auto val="1"/>
        <c:lblAlgn val="ctr"/>
        <c:lblOffset val="100"/>
        <c:noMultiLvlLbl val="0"/>
      </c:catAx>
      <c:valAx>
        <c:axId val="15010791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501081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'Utan kvinna VD'!$D$2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19-4BF0-8B8F-3EACB6E2B7A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19-4BF0-8B8F-3EACB6E2B7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19-4BF0-8B8F-3EACB6E2B7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VD'!$B$3:$B$5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VD'!$D$3:$D$5</c:f>
              <c:numCache>
                <c:formatCode>0.0%</c:formatCode>
                <c:ptCount val="3"/>
                <c:pt idx="0">
                  <c:v>4.4999999999999998E-2</c:v>
                </c:pt>
                <c:pt idx="1">
                  <c:v>0.42</c:v>
                </c:pt>
                <c:pt idx="2">
                  <c:v>0.53500000000000003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19-4BF0-8B8F-3EACB6E2B7A2}"/>
            </c:ext>
          </c:extLst>
        </c:ser>
        <c:ser>
          <c:idx val="3"/>
          <c:order val="3"/>
          <c:tx>
            <c:strRef>
              <c:f>'Utan kvinna VD'!$F$2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319-4BF0-8B8F-3EACB6E2B7A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319-4BF0-8B8F-3EACB6E2B7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319-4BF0-8B8F-3EACB6E2B7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VD'!$B$3:$B$5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VD'!$F$3:$F$5</c:f>
              <c:numCache>
                <c:formatCode>0.0%</c:formatCode>
                <c:ptCount val="3"/>
                <c:pt idx="0">
                  <c:v>2.7E-2</c:v>
                </c:pt>
                <c:pt idx="1">
                  <c:v>0.44700000000000001</c:v>
                </c:pt>
                <c:pt idx="2">
                  <c:v>0.52599999999999991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319-4BF0-8B8F-3EACB6E2B7A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VD'!$C$2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6319-4BF0-8B8F-3EACB6E2B7A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6319-4BF0-8B8F-3EACB6E2B7A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6319-4BF0-8B8F-3EACB6E2B7A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VD'!$B$3:$B$5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VD'!$C$3:$C$5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909762</c:v>
                      </c:pt>
                      <c:pt idx="1">
                        <c:v>8483835</c:v>
                      </c:pt>
                      <c:pt idx="2">
                        <c:v>10805778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6319-4BF0-8B8F-3EACB6E2B7A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'Utan kvinna VD'!$E$2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6-6319-4BF0-8B8F-3EACB6E2B7A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8-6319-4BF0-8B8F-3EACB6E2B7A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6319-4BF0-8B8F-3EACB6E2B7A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'Utan kvinna VD'!$B$3:$B$5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'Utan kvinna VD'!$E$3:$E$5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9</c:v>
                      </c:pt>
                      <c:pt idx="1">
                        <c:v>147</c:v>
                      </c:pt>
                      <c:pt idx="2">
                        <c:v>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6319-4BF0-8B8F-3EACB6E2B7A2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Andelen inköp</a:t>
            </a:r>
            <a:r>
              <a:rPr lang="en-US" baseline="0"/>
              <a:t> per antal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3"/>
          <c:order val="3"/>
          <c:tx>
            <c:strRef>
              <c:f>Startsida!$G$2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DAC-47DD-ACFF-6D9919A9B30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BDAC-47DD-ACFF-6D9919A9B30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BDAC-47DD-ACFF-6D9919A9B30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BDAC-47DD-ACFF-6D9919A9B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Startsida!$C$3:$C$6</c:f>
              <c:strCache>
                <c:ptCount val="4"/>
                <c:pt idx="0">
                  <c:v>Jämställda styrelser</c:v>
                </c:pt>
                <c:pt idx="1">
                  <c:v>Utan ledamot som är en kvinna</c:v>
                </c:pt>
                <c:pt idx="2">
                  <c:v>Utan ledamot som är en man</c:v>
                </c:pt>
                <c:pt idx="3">
                  <c:v>Övriga ej jämställda styrelser</c:v>
                </c:pt>
              </c:strCache>
            </c:strRef>
          </c:cat>
          <c:val>
            <c:numRef>
              <c:f>Startsida!$G$3:$G$6</c:f>
              <c:numCache>
                <c:formatCode>0.0%</c:formatCode>
                <c:ptCount val="4"/>
                <c:pt idx="0">
                  <c:v>0.1070110701107011</c:v>
                </c:pt>
                <c:pt idx="1">
                  <c:v>0.6070110701107011</c:v>
                </c:pt>
                <c:pt idx="2">
                  <c:v>0.1014760147601476</c:v>
                </c:pt>
                <c:pt idx="3">
                  <c:v>0.18977931989079727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DAC-47DD-ACFF-6D9919A9B3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Startsida!$D$2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BDAC-47DD-ACFF-6D9919A9B3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BDAC-47DD-ACFF-6D9919A9B3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BDAC-47DD-ACFF-6D9919A9B30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BDAC-47DD-ACFF-6D9919A9B3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Startsida!$C$3:$C$6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Startsida!$D$3:$D$6</c15:sqref>
                        </c15:formulaRef>
                      </c:ext>
                    </c:extLst>
                    <c:numCache>
                      <c:formatCode>#\ ##0\ "kr"</c:formatCode>
                      <c:ptCount val="4"/>
                      <c:pt idx="0">
                        <c:v>3863446</c:v>
                      </c:pt>
                      <c:pt idx="1">
                        <c:v>20199375</c:v>
                      </c:pt>
                      <c:pt idx="2">
                        <c:v>5296234</c:v>
                      </c:pt>
                      <c:pt idx="3">
                        <c:v>8617053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BDAC-47DD-ACFF-6D9919A9B30C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Startsida!$E$2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BDAC-47DD-ACFF-6D9919A9B3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BDAC-47DD-ACFF-6D9919A9B3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BDAC-47DD-ACFF-6D9919A9B30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BDAC-47DD-ACFF-6D9919A9B3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Startsida!$C$3:$C$6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Startsida!$E$3:$E$6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0.10173359523835354</c:v>
                      </c:pt>
                      <c:pt idx="1">
                        <c:v>0.53189692319181314</c:v>
                      </c:pt>
                      <c:pt idx="2">
                        <c:v>0.13946226401083545</c:v>
                      </c:pt>
                      <c:pt idx="3">
                        <c:v>0.2269072175589974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AC-47DD-ACFF-6D9919A9B30C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Startsida!$F$2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BDAC-47DD-ACFF-6D9919A9B3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BDAC-47DD-ACFF-6D9919A9B3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BDAC-47DD-ACFF-6D9919A9B30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BDAC-47DD-ACFF-6D9919A9B3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Startsida!$C$3:$C$6</c15:sqref>
                        </c15:formulaRef>
                      </c:ext>
                    </c:extLst>
                    <c:strCache>
                      <c:ptCount val="4"/>
                      <c:pt idx="0">
                        <c:v>Jämställda styrelser</c:v>
                      </c:pt>
                      <c:pt idx="1">
                        <c:v>Utan ledamot som är en kvinna</c:v>
                      </c:pt>
                      <c:pt idx="2">
                        <c:v>Utan ledamot som är en man</c:v>
                      </c:pt>
                      <c:pt idx="3">
                        <c:v>Övriga ej jämställda styrelser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Startsida!$F$3:$F$6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4"/>
                      <c:pt idx="0">
                        <c:v>58</c:v>
                      </c:pt>
                      <c:pt idx="1">
                        <c:v>329</c:v>
                      </c:pt>
                      <c:pt idx="2">
                        <c:v>55</c:v>
                      </c:pt>
                      <c:pt idx="3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BDAC-47DD-ACFF-6D9919A9B30C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986516170457246"/>
          <c:y val="0.26426983085447653"/>
          <c:w val="0.41541993946035705"/>
          <c:h val="0.603543307086614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Myndigheter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'Utan kvinna VD'!$D$7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AC-49E5-8E92-D6374DA009BA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AC-49E5-8E92-D6374DA009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AC-49E5-8E92-D6374DA009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VD'!$B$8:$B$10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VD'!$D$8:$D$10</c:f>
              <c:numCache>
                <c:formatCode>0.0%</c:formatCode>
                <c:ptCount val="3"/>
                <c:pt idx="0">
                  <c:v>3.129402319471853E-2</c:v>
                </c:pt>
                <c:pt idx="1">
                  <c:v>0.67405373459588769</c:v>
                </c:pt>
                <c:pt idx="2">
                  <c:v>0.28982554841857155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AC-49E5-8E92-D6374DA009BA}"/>
            </c:ext>
          </c:extLst>
        </c:ser>
        <c:ser>
          <c:idx val="3"/>
          <c:order val="3"/>
          <c:tx>
            <c:strRef>
              <c:f>'Utan kvinna VD'!$F$7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DAC-49E5-8E92-D6374DA009BA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DAC-49E5-8E92-D6374DA009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DAC-49E5-8E92-D6374DA009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VD'!$B$8:$B$10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VD'!$F$8:$F$10</c:f>
              <c:numCache>
                <c:formatCode>0.0%</c:formatCode>
                <c:ptCount val="3"/>
                <c:pt idx="0">
                  <c:v>1.9276334283763703E-2</c:v>
                </c:pt>
                <c:pt idx="1">
                  <c:v>0.38016795865633074</c:v>
                </c:pt>
                <c:pt idx="2">
                  <c:v>0.59953415525480902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DAC-49E5-8E92-D6374DA009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VD'!$C$7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7DAC-49E5-8E92-D6374DA009B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7DAC-49E5-8E92-D6374DA009B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7DAC-49E5-8E92-D6374DA009B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12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VD'!$B$8:$B$10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VD'!$C$8:$C$10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1290517987</c:v>
                      </c:pt>
                      <c:pt idx="1">
                        <c:v>27995997779</c:v>
                      </c:pt>
                      <c:pt idx="2">
                        <c:v>11951965428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7DAC-49E5-8E92-D6374DA009BA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VD'!$E$7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6-7DAC-49E5-8E92-D6374DA009B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8-7DAC-49E5-8E92-D6374DA009B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7DAC-49E5-8E92-D6374DA009B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12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VD'!$B$8:$B$10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VD'!$E$8:$E$10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480</c:v>
                      </c:pt>
                      <c:pt idx="1">
                        <c:v>9492</c:v>
                      </c:pt>
                      <c:pt idx="2">
                        <c:v>14929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7DAC-49E5-8E92-D6374DA009BA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200" b="1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'Utan kvinna VD'!$D$12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A-4810-A745-A0FE539446F2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BA-4810-A745-A0FE539446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BA-4810-A745-A0FE539446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VD'!$B$13:$B$15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VD'!$D$13:$D$15</c:f>
              <c:numCache>
                <c:formatCode>0.0%</c:formatCode>
                <c:ptCount val="3"/>
                <c:pt idx="0">
                  <c:v>5.0281878065324082E-2</c:v>
                </c:pt>
                <c:pt idx="1">
                  <c:v>0.7048821589198202</c:v>
                </c:pt>
                <c:pt idx="2">
                  <c:v>0.24483596301485572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BA-4810-A745-A0FE539446F2}"/>
            </c:ext>
          </c:extLst>
        </c:ser>
        <c:ser>
          <c:idx val="3"/>
          <c:order val="3"/>
          <c:tx>
            <c:strRef>
              <c:f>'Utan kvinna VD'!$F$12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8BA-4810-A745-A0FE539446F2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8BA-4810-A745-A0FE539446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8BA-4810-A745-A0FE539446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'Utan kvinna VD'!$B$13:$B$15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'Utan kvinna VD'!$F$13:$F$15</c:f>
              <c:numCache>
                <c:formatCode>0.0%</c:formatCode>
                <c:ptCount val="3"/>
                <c:pt idx="0">
                  <c:v>1.3374674089211473E-2</c:v>
                </c:pt>
                <c:pt idx="1">
                  <c:v>0.31975195546473117</c:v>
                </c:pt>
                <c:pt idx="2">
                  <c:v>0.66687337044605732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8BA-4810-A745-A0FE539446F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VD'!$C$12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C8BA-4810-A745-A0FE539446F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C8BA-4810-A745-A0FE539446F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C8BA-4810-A745-A0FE539446F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VD'!$B$13:$B$15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VD'!$C$13:$C$15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12717907940</c:v>
                      </c:pt>
                      <c:pt idx="1">
                        <c:v>178287421843</c:v>
                      </c:pt>
                      <c:pt idx="2">
                        <c:v>61926908020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C8BA-4810-A745-A0FE539446F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VD'!$E$12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6-C8BA-4810-A745-A0FE539446F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8-C8BA-4810-A745-A0FE539446F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C8BA-4810-A745-A0FE539446F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VD'!$B$13:$B$15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VD'!$E$13:$E$15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949</c:v>
                      </c:pt>
                      <c:pt idx="1">
                        <c:v>22688</c:v>
                      </c:pt>
                      <c:pt idx="2">
                        <c:v>47318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C8BA-4810-A745-A0FE539446F2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ledamot som är en kvinna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'Utan kvinna SME'!$D$5</c:f>
              <c:strCache>
                <c:ptCount val="1"/>
                <c:pt idx="0">
                  <c:v>Andel</c:v>
                </c:pt>
              </c:strCache>
            </c:strRef>
          </c:tx>
          <c:spPr>
            <a:gradFill>
              <a:gsLst>
                <a:gs pos="0">
                  <a:schemeClr val="accent1">
                    <a:shade val="86000"/>
                  </a:schemeClr>
                </a:gs>
                <a:gs pos="100000">
                  <a:schemeClr val="accent1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F2-4438-8696-C8D56D4D759A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2F2-4438-8696-C8D56D4D759A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2F2-4438-8696-C8D56D4D75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SME'!$B$6:$B$10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'Utan kvinna SME'!$D$6:$D$10</c:f>
              <c:numCache>
                <c:formatCode>0.0%</c:formatCode>
                <c:ptCount val="5"/>
                <c:pt idx="0">
                  <c:v>0.24464231724865368</c:v>
                </c:pt>
                <c:pt idx="1">
                  <c:v>0.30236450844305579</c:v>
                </c:pt>
                <c:pt idx="2">
                  <c:v>0.61449184342977192</c:v>
                </c:pt>
                <c:pt idx="3">
                  <c:v>0.69101614740572936</c:v>
                </c:pt>
                <c:pt idx="4">
                  <c:v>0.6310538604982282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F2-4438-8696-C8D56D4D759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24908911"/>
        <c:axId val="14249139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SME'!$C$5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shade val="58000"/>
                        </a:schemeClr>
                      </a:gs>
                      <a:gs pos="100000">
                        <a:schemeClr val="accent1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SME'!$C$6:$C$10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1614276</c:v>
                      </c:pt>
                      <c:pt idx="1">
                        <c:v>1923080</c:v>
                      </c:pt>
                      <c:pt idx="2">
                        <c:v>4297300</c:v>
                      </c:pt>
                      <c:pt idx="3">
                        <c:v>11414468</c:v>
                      </c:pt>
                      <c:pt idx="4">
                        <c:v>950251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D2F2-4438-8696-C8D56D4D759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SME'!$E$5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86000"/>
                        </a:schemeClr>
                      </a:gs>
                      <a:gs pos="100000">
                        <a:schemeClr val="accent1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SME'!$E$6:$E$10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12</c:v>
                      </c:pt>
                      <c:pt idx="1">
                        <c:v>29</c:v>
                      </c:pt>
                      <c:pt idx="2">
                        <c:v>79</c:v>
                      </c:pt>
                      <c:pt idx="3">
                        <c:v>194</c:v>
                      </c:pt>
                      <c:pt idx="4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F2-4438-8696-C8D56D4D759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SME'!$F$5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58000"/>
                        </a:schemeClr>
                      </a:gs>
                      <a:gs pos="100000">
                        <a:schemeClr val="accent1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Pt>
                  <c:idx val="2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D2F2-4438-8696-C8D56D4D759A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D2F2-4438-8696-C8D56D4D759A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E-D2F2-4438-8696-C8D56D4D759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SME'!$F$6:$F$10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0.24</c:v>
                      </c:pt>
                      <c:pt idx="1">
                        <c:v>0.5178571428571429</c:v>
                      </c:pt>
                      <c:pt idx="2">
                        <c:v>0.62698412698412698</c:v>
                      </c:pt>
                      <c:pt idx="3">
                        <c:v>0.67361111111111116</c:v>
                      </c:pt>
                      <c:pt idx="4">
                        <c:v>0.68181818181818177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2F2-4438-8696-C8D56D4D759A}"/>
                  </c:ext>
                </c:extLst>
              </c15:ser>
            </c15:filteredBarSeries>
          </c:ext>
        </c:extLst>
      </c:barChart>
      <c:catAx>
        <c:axId val="142490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24913903"/>
        <c:crosses val="autoZero"/>
        <c:auto val="1"/>
        <c:lblAlgn val="ctr"/>
        <c:lblOffset val="100"/>
        <c:noMultiLvlLbl val="0"/>
      </c:catAx>
      <c:valAx>
        <c:axId val="14249139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2490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ledamot som är en man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'Utan kvinna SME'!$D$12</c:f>
              <c:strCache>
                <c:ptCount val="1"/>
                <c:pt idx="0">
                  <c:v>Andel</c:v>
                </c:pt>
              </c:strCache>
            </c:strRef>
          </c:tx>
          <c:spPr>
            <a:gradFill>
              <a:gsLst>
                <a:gs pos="0">
                  <a:schemeClr val="accent3">
                    <a:tint val="86000"/>
                  </a:schemeClr>
                </a:gs>
                <a:gs pos="100000">
                  <a:schemeClr val="accent3">
                    <a:tint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3">
                      <a:tint val="86000"/>
                    </a:schemeClr>
                  </a:gs>
                  <a:gs pos="100000">
                    <a:schemeClr val="accent3">
                      <a:tint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58A-4D9B-80C0-2D67CF0396B9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3">
                      <a:tint val="86000"/>
                    </a:schemeClr>
                  </a:gs>
                  <a:gs pos="100000">
                    <a:schemeClr val="accent3">
                      <a:tint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58A-4D9B-80C0-2D67CF0396B9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chemeClr val="accent3">
                      <a:tint val="86000"/>
                    </a:schemeClr>
                  </a:gs>
                  <a:gs pos="100000">
                    <a:schemeClr val="accent3">
                      <a:tint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58A-4D9B-80C0-2D67CF039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SME'!$B$13:$B$17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'Utan kvinna SME'!$D$13:$D$17</c:f>
              <c:numCache>
                <c:formatCode>0.0%</c:formatCode>
                <c:ptCount val="5"/>
                <c:pt idx="0">
                  <c:v>1.7579713011185092E-4</c:v>
                </c:pt>
                <c:pt idx="1">
                  <c:v>0.19759618423373831</c:v>
                </c:pt>
                <c:pt idx="2">
                  <c:v>0.15851252735134325</c:v>
                </c:pt>
                <c:pt idx="3">
                  <c:v>0.14727781130608381</c:v>
                </c:pt>
                <c:pt idx="4">
                  <c:v>0.33007020778103036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8A-4D9B-80C0-2D67CF0396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75486303"/>
        <c:axId val="9754842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SME'!$C$12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tint val="58000"/>
                        </a:schemeClr>
                      </a:gs>
                      <a:gs pos="100000">
                        <a:schemeClr val="accent3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SME'!$C$13:$C$17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1160</c:v>
                      </c:pt>
                      <c:pt idx="1">
                        <c:v>1256739</c:v>
                      </c:pt>
                      <c:pt idx="2">
                        <c:v>1108519</c:v>
                      </c:pt>
                      <c:pt idx="3">
                        <c:v>2432791</c:v>
                      </c:pt>
                      <c:pt idx="4">
                        <c:v>497025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358A-4D9B-80C0-2D67CF0396B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SME'!$E$12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shade val="86000"/>
                        </a:schemeClr>
                      </a:gs>
                      <a:gs pos="100000">
                        <a:schemeClr val="accent3">
                          <a:shade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SME'!$E$13:$E$17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</c:v>
                      </c:pt>
                      <c:pt idx="1">
                        <c:v>4</c:v>
                      </c:pt>
                      <c:pt idx="2">
                        <c:v>8</c:v>
                      </c:pt>
                      <c:pt idx="3">
                        <c:v>38</c:v>
                      </c:pt>
                      <c:pt idx="4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58A-4D9B-80C0-2D67CF0396B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SME'!$F$12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shade val="58000"/>
                        </a:schemeClr>
                      </a:gs>
                      <a:gs pos="100000">
                        <a:schemeClr val="accent3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Pt>
                  <c:idx val="0"/>
                  <c:invertIfNegative val="0"/>
                  <c:bubble3D val="0"/>
                  <c:spPr>
                    <a:gradFill>
                      <a:gsLst>
                        <a:gs pos="0">
                          <a:schemeClr val="accent3">
                            <a:shade val="58000"/>
                          </a:schemeClr>
                        </a:gs>
                        <a:gs pos="100000">
                          <a:schemeClr val="accent3">
                            <a:shade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358A-4D9B-80C0-2D67CF0396B9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gradFill>
                      <a:gsLst>
                        <a:gs pos="0">
                          <a:schemeClr val="accent3">
                            <a:shade val="58000"/>
                          </a:schemeClr>
                        </a:gs>
                        <a:gs pos="100000">
                          <a:schemeClr val="accent3">
                            <a:shade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358A-4D9B-80C0-2D67CF0396B9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gradFill>
                      <a:gsLst>
                        <a:gs pos="0">
                          <a:schemeClr val="accent3">
                            <a:shade val="58000"/>
                          </a:schemeClr>
                        </a:gs>
                        <a:gs pos="100000">
                          <a:schemeClr val="accent3">
                            <a:shade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E-358A-4D9B-80C0-2D67CF0396B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SME'!$B$13:$B$17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SME'!$F$13:$F$17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0.02</c:v>
                      </c:pt>
                      <c:pt idx="1">
                        <c:v>7.1428571428571425E-2</c:v>
                      </c:pt>
                      <c:pt idx="2">
                        <c:v>6.3492063492063489E-2</c:v>
                      </c:pt>
                      <c:pt idx="3">
                        <c:v>0.13194444444444445</c:v>
                      </c:pt>
                      <c:pt idx="4">
                        <c:v>0.18181818181818182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58A-4D9B-80C0-2D67CF0396B9}"/>
                  </c:ext>
                </c:extLst>
              </c15:ser>
            </c15:filteredBarSeries>
          </c:ext>
        </c:extLst>
      </c:barChart>
      <c:catAx>
        <c:axId val="97548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5484223"/>
        <c:crosses val="autoZero"/>
        <c:auto val="1"/>
        <c:lblAlgn val="ctr"/>
        <c:lblOffset val="100"/>
        <c:noMultiLvlLbl val="0"/>
      </c:catAx>
      <c:valAx>
        <c:axId val="9754842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97548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kvinna</a:t>
            </a:r>
          </a:p>
          <a:p>
            <a:pPr>
              <a:defRPr/>
            </a:pPr>
            <a:r>
              <a:rPr lang="sv-SE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'Utan kvinna SME'!$D$20</c:f>
              <c:strCache>
                <c:ptCount val="1"/>
                <c:pt idx="0">
                  <c:v>Andel</c:v>
                </c:pt>
              </c:strCache>
            </c:strRef>
          </c:tx>
          <c:spPr>
            <a:gradFill>
              <a:gsLst>
                <a:gs pos="0">
                  <a:schemeClr val="accent1">
                    <a:shade val="86000"/>
                  </a:schemeClr>
                </a:gs>
                <a:gs pos="100000">
                  <a:schemeClr val="accent1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SME'!$B$21:$B$25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'Utan kvinna SME'!$D$21:$D$25</c:f>
              <c:numCache>
                <c:formatCode>0.0%</c:formatCode>
                <c:ptCount val="5"/>
                <c:pt idx="0">
                  <c:v>0.26706625148936108</c:v>
                </c:pt>
                <c:pt idx="1">
                  <c:v>0.43999169034836144</c:v>
                </c:pt>
                <c:pt idx="2">
                  <c:v>0.59916755050242365</c:v>
                </c:pt>
                <c:pt idx="3">
                  <c:v>0.56151280220442679</c:v>
                </c:pt>
                <c:pt idx="4">
                  <c:v>0.42209297328193685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4-4E0E-8F3A-935D5D66053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24908911"/>
        <c:axId val="14249139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SME'!$C$20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shade val="58000"/>
                        </a:schemeClr>
                      </a:gs>
                      <a:gs pos="100000">
                        <a:schemeClr val="accent1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SME'!$C$21:$C$25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73896163767</c:v>
                      </c:pt>
                      <c:pt idx="1">
                        <c:v>65828352305</c:v>
                      </c:pt>
                      <c:pt idx="2">
                        <c:v>70826926254</c:v>
                      </c:pt>
                      <c:pt idx="3">
                        <c:v>36918267088</c:v>
                      </c:pt>
                      <c:pt idx="4">
                        <c:v>5462528389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F04-4E0E-8F3A-935D5D66053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SME'!$E$20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86000"/>
                        </a:schemeClr>
                      </a:gs>
                      <a:gs pos="100000">
                        <a:schemeClr val="accent1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SME'!$E$21:$E$25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278</c:v>
                      </c:pt>
                      <c:pt idx="1">
                        <c:v>1951</c:v>
                      </c:pt>
                      <c:pt idx="2">
                        <c:v>12909</c:v>
                      </c:pt>
                      <c:pt idx="3">
                        <c:v>51443</c:v>
                      </c:pt>
                      <c:pt idx="4">
                        <c:v>4364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F04-4E0E-8F3A-935D5D66053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SME'!$F$20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58000"/>
                        </a:schemeClr>
                      </a:gs>
                      <a:gs pos="100000">
                        <a:schemeClr val="accent1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SME'!$B$21:$B$25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SME'!$F$21:$F$25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0.33095238095238094</c:v>
                      </c:pt>
                      <c:pt idx="1">
                        <c:v>0.50662165671254222</c:v>
                      </c:pt>
                      <c:pt idx="2">
                        <c:v>0.67434571383795638</c:v>
                      </c:pt>
                      <c:pt idx="3">
                        <c:v>0.68465602832159922</c:v>
                      </c:pt>
                      <c:pt idx="4">
                        <c:v>0.59349925200598397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F04-4E0E-8F3A-935D5D660537}"/>
                  </c:ext>
                </c:extLst>
              </c15:ser>
            </c15:filteredBarSeries>
          </c:ext>
        </c:extLst>
      </c:barChart>
      <c:catAx>
        <c:axId val="142490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24913903"/>
        <c:crosses val="autoZero"/>
        <c:auto val="1"/>
        <c:lblAlgn val="ctr"/>
        <c:lblOffset val="100"/>
        <c:noMultiLvlLbl val="0"/>
      </c:catAx>
      <c:valAx>
        <c:axId val="14249139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2490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Ej man</a:t>
            </a:r>
          </a:p>
          <a:p>
            <a:pPr>
              <a:defRPr/>
            </a:pPr>
            <a:r>
              <a:rPr lang="sv-SE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'Utan kvinna SME'!$D$27</c:f>
              <c:strCache>
                <c:ptCount val="1"/>
                <c:pt idx="0">
                  <c:v>Andel</c:v>
                </c:pt>
              </c:strCache>
            </c:strRef>
          </c:tx>
          <c:spPr>
            <a:gradFill>
              <a:gsLst>
                <a:gs pos="0">
                  <a:schemeClr val="accent3">
                    <a:shade val="86000"/>
                  </a:schemeClr>
                </a:gs>
                <a:gs pos="100000">
                  <a:schemeClr val="accent3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SME'!$B$28:$B$32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'Utan kvinna SME'!$D$28:$D$32</c:f>
              <c:numCache>
                <c:formatCode>0.0%</c:formatCode>
                <c:ptCount val="5"/>
                <c:pt idx="0">
                  <c:v>8.0318314526946922E-3</c:v>
                </c:pt>
                <c:pt idx="1">
                  <c:v>2.3681182396169793E-2</c:v>
                </c:pt>
                <c:pt idx="2">
                  <c:v>6.5656643545310228E-2</c:v>
                </c:pt>
                <c:pt idx="3">
                  <c:v>0.1368734040963083</c:v>
                </c:pt>
                <c:pt idx="4">
                  <c:v>4.7936624214200405E-2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1-48BC-B5F6-FA902E1973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75486303"/>
        <c:axId val="9754842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'Utan kvinna SME'!$C$27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shade val="58000"/>
                        </a:schemeClr>
                      </a:gs>
                      <a:gs pos="100000">
                        <a:schemeClr val="accent3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SME'!$C$28:$C$32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2222375643</c:v>
                      </c:pt>
                      <c:pt idx="1">
                        <c:v>3543006043</c:v>
                      </c:pt>
                      <c:pt idx="2">
                        <c:v>7761198427</c:v>
                      </c:pt>
                      <c:pt idx="3">
                        <c:v>8999133893</c:v>
                      </c:pt>
                      <c:pt idx="4">
                        <c:v>620373205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071-48BC-B5F6-FA902E19731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SME'!$E$27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tint val="86000"/>
                        </a:schemeClr>
                      </a:gs>
                      <a:gs pos="100000">
                        <a:schemeClr val="accent3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SME'!$E$28:$E$32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17</c:v>
                      </c:pt>
                      <c:pt idx="1">
                        <c:v>171</c:v>
                      </c:pt>
                      <c:pt idx="2">
                        <c:v>1243</c:v>
                      </c:pt>
                      <c:pt idx="3">
                        <c:v>13509</c:v>
                      </c:pt>
                      <c:pt idx="4">
                        <c:v>1927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071-48BC-B5F6-FA902E19731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SME'!$F$27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>
                          <a:tint val="58000"/>
                        </a:schemeClr>
                      </a:gs>
                      <a:gs pos="100000">
                        <a:schemeClr val="accent3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SME'!$B$28:$B$32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SME'!$F$28:$F$32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2.0238095238095239E-2</c:v>
                      </c:pt>
                      <c:pt idx="1">
                        <c:v>4.4404050895871204E-2</c:v>
                      </c:pt>
                      <c:pt idx="2">
                        <c:v>6.4932351251110063E-2</c:v>
                      </c:pt>
                      <c:pt idx="3">
                        <c:v>0.17979158071256504</c:v>
                      </c:pt>
                      <c:pt idx="4">
                        <c:v>0.26206990344077247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071-48BC-B5F6-FA902E19731D}"/>
                  </c:ext>
                </c:extLst>
              </c15:ser>
            </c15:filteredBarSeries>
          </c:ext>
        </c:extLst>
      </c:barChart>
      <c:catAx>
        <c:axId val="97548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5484223"/>
        <c:crosses val="autoZero"/>
        <c:auto val="1"/>
        <c:lblAlgn val="ctr"/>
        <c:lblOffset val="100"/>
        <c:noMultiLvlLbl val="0"/>
      </c:catAx>
      <c:valAx>
        <c:axId val="9754842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97548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725047325086213E-2"/>
          <c:y val="3.7617550216282401E-2"/>
          <c:w val="0.92454990534982762"/>
          <c:h val="0.8217242833504945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ägartyp'!$R$6:$R$7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ägartyp'!$T$6:$T$7</c:f>
              <c:numCache>
                <c:formatCode>0.0%</c:formatCode>
                <c:ptCount val="2"/>
                <c:pt idx="0">
                  <c:v>0.55619814300593273</c:v>
                </c:pt>
                <c:pt idx="1">
                  <c:v>0.63005780346820806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B2-46F9-9F3A-E47EBB89FFE9}"/>
            </c:ext>
          </c:extLst>
        </c:ser>
        <c:ser>
          <c:idx val="3"/>
          <c:order val="3"/>
          <c:spPr>
            <a:solidFill>
              <a:schemeClr val="bg2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ägartyp'!$R$6:$R$7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ägartyp'!$V$6:$V$7</c:f>
              <c:numCache>
                <c:formatCode>0.0%</c:formatCode>
                <c:ptCount val="2"/>
                <c:pt idx="0">
                  <c:v>4.4999999999999998E-2</c:v>
                </c:pt>
                <c:pt idx="1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B2-46F9-9F3A-E47EBB89FF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60667456"/>
        <c:axId val="660667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ägartyp'!$R$6:$R$7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ägartyp'!$S$6:$S$7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2831063576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7B2-46F9-9F3A-E47EBB89FFE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ägartyp'!$R$6:$R$7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ägartyp'!$U$6:$U$7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7B2-46F9-9F3A-E47EBB89FFE9}"/>
                  </c:ext>
                </c:extLst>
              </c15:ser>
            </c15:filteredBarSeries>
          </c:ext>
        </c:extLst>
      </c:barChart>
      <c:catAx>
        <c:axId val="6606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0667872"/>
        <c:crosses val="autoZero"/>
        <c:auto val="1"/>
        <c:lblAlgn val="ctr"/>
        <c:lblOffset val="100"/>
        <c:noMultiLvlLbl val="0"/>
      </c:catAx>
      <c:valAx>
        <c:axId val="6606678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6066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Privata ägare</a:t>
            </a:r>
          </a:p>
          <a:p>
            <a:pPr>
              <a:defRPr/>
            </a:pPr>
            <a:r>
              <a:rPr lang="sv-SE"/>
              <a:t>myndigheter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ägartyp'!$R$9:$R$10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ägartyp'!$T$9:$T$10</c:f>
              <c:numCache>
                <c:formatCode>0.0%</c:formatCode>
                <c:ptCount val="2"/>
                <c:pt idx="0">
                  <c:v>0.47199999999999998</c:v>
                </c:pt>
                <c:pt idx="1">
                  <c:v>0.66100000000000003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0E-45FB-B7C0-F8C4F192163D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ägartyp'!$R$9:$R$10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ägartyp'!$V$9:$V$10</c:f>
              <c:numCache>
                <c:formatCode>0.0%</c:formatCode>
                <c:ptCount val="2"/>
                <c:pt idx="0">
                  <c:v>4.2000000000000003E-2</c:v>
                </c:pt>
                <c:pt idx="1">
                  <c:v>0.14199999999999999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10E-45FB-B7C0-F8C4F192163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8493520"/>
        <c:axId val="1038489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ägartyp'!$R$9:$R$10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ägartyp'!$S$9:$S$10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2831063576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E10E-45FB-B7C0-F8C4F192163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ägartyp'!$R$9:$R$10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ägartyp'!$U$9:$U$10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10E-45FB-B7C0-F8C4F192163D}"/>
                  </c:ext>
                </c:extLst>
              </c15:ser>
            </c15:filteredBarSeries>
          </c:ext>
        </c:extLst>
      </c:barChart>
      <c:catAx>
        <c:axId val="103849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8489776"/>
        <c:crosses val="autoZero"/>
        <c:auto val="1"/>
        <c:lblAlgn val="ctr"/>
        <c:lblOffset val="100"/>
        <c:noMultiLvlLbl val="0"/>
      </c:catAx>
      <c:valAx>
        <c:axId val="1038489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03849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Offentliga ägare</a:t>
            </a:r>
          </a:p>
          <a:p>
            <a:pPr>
              <a:defRPr/>
            </a:pPr>
            <a:r>
              <a:rPr lang="sv-SE"/>
              <a:t>myndigheter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ägartyp'!$R$12:$R$13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ägartyp'!$T$12:$T$13</c:f>
              <c:numCache>
                <c:formatCode>0.0%</c:formatCode>
                <c:ptCount val="2"/>
                <c:pt idx="0">
                  <c:v>0.11055588334057677</c:v>
                </c:pt>
                <c:pt idx="1">
                  <c:v>0.34550989345509892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F-4AAD-A469-46A1C6A9F44C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'Utan kvinna ägartyp'!$R$12:$R$13</c:f>
              <c:strCache>
                <c:ptCount val="2"/>
                <c:pt idx="0">
                  <c:v>Inköpsvärde</c:v>
                </c:pt>
                <c:pt idx="1">
                  <c:v>Antal lev.</c:v>
                </c:pt>
              </c:strCache>
            </c:strRef>
          </c:cat>
          <c:val>
            <c:numRef>
              <c:f>'Utan kvinna ägartyp'!$V$12:$V$13</c:f>
              <c:numCache>
                <c:formatCode>0.0%</c:formatCode>
                <c:ptCount val="2"/>
                <c:pt idx="0">
                  <c:v>1.5048274396811114E-3</c:v>
                </c:pt>
                <c:pt idx="1">
                  <c:v>2.2831050228310501E-2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13F-4AAD-A469-46A1C6A9F4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12080671"/>
        <c:axId val="16120839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'Utan kvinna ägartyp'!$R$12:$R$13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'Utan kvinna ägartyp'!$S$12:$S$13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2831063576</c:v>
                      </c:pt>
                      <c:pt idx="1">
                        <c:v>194367471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E13F-4AAD-A469-46A1C6A9F44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ägartyp'!$R$12:$R$13</c15:sqref>
                        </c15:formulaRef>
                      </c:ext>
                    </c:extLst>
                    <c:strCache>
                      <c:ptCount val="2"/>
                      <c:pt idx="0">
                        <c:v>Inköpsvärde</c:v>
                      </c:pt>
                      <c:pt idx="1">
                        <c:v>Antal lev.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'Utan kvinna ägartyp'!$U$12:$U$13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3476</c:v>
                      </c:pt>
                      <c:pt idx="1">
                        <c:v>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13F-4AAD-A469-46A1C6A9F44C}"/>
                  </c:ext>
                </c:extLst>
              </c15:ser>
            </c15:filteredBarSeries>
          </c:ext>
        </c:extLst>
      </c:barChart>
      <c:catAx>
        <c:axId val="161208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12083999"/>
        <c:crosses val="autoZero"/>
        <c:auto val="1"/>
        <c:lblAlgn val="ctr"/>
        <c:lblOffset val="100"/>
        <c:noMultiLvlLbl val="0"/>
      </c:catAx>
      <c:valAx>
        <c:axId val="161208399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12080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46-49DF-952F-A3C34E30E8E9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686-4D48-ACB5-A253EECF9B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Jämställd!$B$3:$B$4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Jämställd!$D$3:$D$4</c:f>
              <c:numCache>
                <c:formatCode>0.0%</c:formatCode>
                <c:ptCount val="2"/>
                <c:pt idx="0">
                  <c:v>0.10173359523835354</c:v>
                </c:pt>
                <c:pt idx="1">
                  <c:v>0.68928295697837849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6-4D48-ACB5-A253EECF9BB0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46-49DF-952F-A3C34E30E8E9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686-4D48-ACB5-A253EECF9B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Jämställd!$B$3:$B$4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Jämställd!$F$3:$F$4</c:f>
              <c:numCache>
                <c:formatCode>0.0%</c:formatCode>
                <c:ptCount val="2"/>
                <c:pt idx="0">
                  <c:v>0.1070110701107011</c:v>
                </c:pt>
                <c:pt idx="1">
                  <c:v>0.78260869565217395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86-4D48-ACB5-A253EECF9B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4546-49DF-952F-A3C34E30E8E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4546-49DF-952F-A3C34E30E8E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Jämställd!$B$3:$B$4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Jämställd!$C$3:$C$4</c15:sqref>
                        </c15:formulaRef>
                      </c:ext>
                    </c:extLst>
                    <c:numCache>
                      <c:formatCode>#\ ##0\ "kr"</c:formatCode>
                      <c:ptCount val="2"/>
                      <c:pt idx="0">
                        <c:v>3863446</c:v>
                      </c:pt>
                      <c:pt idx="1">
                        <c:v>34112662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686-4D48-ACB5-A253EECF9BB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4546-49DF-952F-A3C34E30E8E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4546-49DF-952F-A3C34E30E8E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Jämställd!$B$3:$B$4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Jämställd!$E$3:$E$4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2"/>
                      <c:pt idx="0">
                        <c:v>58</c:v>
                      </c:pt>
                      <c:pt idx="1">
                        <c:v>484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686-4D48-ACB5-A253EECF9BB0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Myndigheter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Jämställd!$D$6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D-4017-8A5A-256E9CB985AB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D-4017-8A5A-256E9CB98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Jämställd!$B$7:$B$8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Jämställd!$D$7:$D$8</c:f>
              <c:numCache>
                <c:formatCode>0.0%</c:formatCode>
                <c:ptCount val="2"/>
                <c:pt idx="0">
                  <c:v>0.15747237928801236</c:v>
                </c:pt>
                <c:pt idx="1">
                  <c:v>0.84252762071198761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D-4017-8A5A-256E9CB985AB}"/>
            </c:ext>
          </c:extLst>
        </c:ser>
        <c:ser>
          <c:idx val="3"/>
          <c:order val="3"/>
          <c:tx>
            <c:strRef>
              <c:f>Jämställd!$F$6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88-4A1A-A8E3-C1C3F42E44F7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251D-4017-8A5A-256E9CB98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Jämställd!$B$7:$B$8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Jämställd!$F$7:$F$8</c:f>
              <c:numCache>
                <c:formatCode>0.0%</c:formatCode>
                <c:ptCount val="2"/>
                <c:pt idx="0">
                  <c:v>9.2916547175222255E-2</c:v>
                </c:pt>
                <c:pt idx="1">
                  <c:v>0.90708345282477776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1D-4017-8A5A-256E9CB985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Jämställd!$C$6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251D-4017-8A5A-256E9CB985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251D-4017-8A5A-256E9CB985A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Jämställd!$B$7:$B$8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Jämställd!$C$7:$C$8</c15:sqref>
                        </c15:formulaRef>
                      </c:ext>
                    </c:extLst>
                    <c:numCache>
                      <c:formatCode>#\ ##0\ "kr"</c:formatCode>
                      <c:ptCount val="2"/>
                      <c:pt idx="0">
                        <c:v>16535401014</c:v>
                      </c:pt>
                      <c:pt idx="1">
                        <c:v>88469686791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51D-4017-8A5A-256E9CB985AB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Jämställd!$E$6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5488-4A1A-A8E3-C1C3F42E44F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5488-4A1A-A8E3-C1C3F42E44F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Jämställd!$B$7:$B$8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Jämställd!$E$7:$E$8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2"/>
                      <c:pt idx="0">
                        <c:v>3564</c:v>
                      </c:pt>
                      <c:pt idx="1">
                        <c:v>34793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51D-4017-8A5A-256E9CB985AB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Jämställd!$D$10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2E-4FC0-BEB4-27247468292D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2E-4FC0-BEB4-2724746829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Jämställd!$B$11:$B$12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Jämställd!$D$11:$D$12</c:f>
              <c:numCache>
                <c:formatCode>0.0%</c:formatCode>
                <c:ptCount val="2"/>
                <c:pt idx="0">
                  <c:v>0.21165200256643973</c:v>
                </c:pt>
                <c:pt idx="1">
                  <c:v>0.78834799743356021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2E-4FC0-BEB4-27247468292D}"/>
            </c:ext>
          </c:extLst>
        </c:ser>
        <c:ser>
          <c:idx val="3"/>
          <c:order val="3"/>
          <c:tx>
            <c:strRef>
              <c:f>Jämställd!$F$10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C2E-4FC0-BEB4-27247468292D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E-4FC0-BEB4-2724746829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Jämställd!$B$11:$B$12</c:f>
              <c:strCache>
                <c:ptCount val="2"/>
                <c:pt idx="0">
                  <c:v>Jämställda styrelser</c:v>
                </c:pt>
                <c:pt idx="1">
                  <c:v>Ej jämställda styrelser</c:v>
                </c:pt>
              </c:strCache>
            </c:strRef>
          </c:cat>
          <c:val>
            <c:numRef>
              <c:f>Jämställd!$F$11:$F$12</c:f>
              <c:numCache>
                <c:formatCode>0.0%</c:formatCode>
                <c:ptCount val="2"/>
                <c:pt idx="0">
                  <c:v>8.272826454986644E-2</c:v>
                </c:pt>
                <c:pt idx="1">
                  <c:v>0.91727173545013352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2E-4FC0-BEB4-27247468292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Jämställd!$C$10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3C2E-4FC0-BEB4-27247468292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3C2E-4FC0-BEB4-27247468292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Jämställd!$B$11:$B$12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Jämställd!$C$11:$C$12</c15:sqref>
                        </c15:formulaRef>
                      </c:ext>
                    </c:extLst>
                    <c:numCache>
                      <c:formatCode>#\ ##0\ "kr"</c:formatCode>
                      <c:ptCount val="2"/>
                      <c:pt idx="0">
                        <c:v>131903007950</c:v>
                      </c:pt>
                      <c:pt idx="1">
                        <c:v>491303984427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3C2E-4FC0-BEB4-27247468292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Jämställd!$E$10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3C2E-4FC0-BEB4-27247468292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3C2E-4FC0-BEB4-27247468292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Jämställd!$B$11:$B$12</c15:sqref>
                        </c15:formulaRef>
                      </c:ext>
                    </c:extLst>
                    <c:strCache>
                      <c:ptCount val="2"/>
                      <c:pt idx="0">
                        <c:v>Jämställda styrelser</c:v>
                      </c:pt>
                      <c:pt idx="1">
                        <c:v>Ej jämställda styrelser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Jämställd!$E$11:$E$12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2"/>
                      <c:pt idx="0">
                        <c:v>8796</c:v>
                      </c:pt>
                      <c:pt idx="1">
                        <c:v>97528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C2E-4FC0-BEB4-27247468292D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'Jämställd VD'!$D$2</c:f>
              <c:strCache>
                <c:ptCount val="1"/>
                <c:pt idx="0">
                  <c:v>Andel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92-4658-8053-4EB7801D3BD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92-4658-8053-4EB7801D3B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16-4D48-9203-6958B8CCD4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VD'!$B$3:$B$5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VD'!$D$3:$D$5</c:f>
              <c:numCache>
                <c:formatCode>0.0%</c:formatCode>
                <c:ptCount val="3"/>
                <c:pt idx="0">
                  <c:v>0.18293720165882996</c:v>
                </c:pt>
                <c:pt idx="1">
                  <c:v>0.61867954152846971</c:v>
                </c:pt>
                <c:pt idx="2">
                  <c:v>0.19838325681270033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92-4658-8053-4EB7801D3BDC}"/>
            </c:ext>
          </c:extLst>
        </c:ser>
        <c:ser>
          <c:idx val="3"/>
          <c:order val="3"/>
          <c:tx>
            <c:strRef>
              <c:f>'Jämställd VD'!$F$2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F92-4658-8053-4EB7801D3BD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F92-4658-8053-4EB7801D3B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16-4D48-9203-6958B8CCD4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VD'!$B$3:$B$5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VD'!$F$3:$F$5</c:f>
              <c:numCache>
                <c:formatCode>0.0%</c:formatCode>
                <c:ptCount val="3"/>
                <c:pt idx="0">
                  <c:v>0.27586206896551724</c:v>
                </c:pt>
                <c:pt idx="1">
                  <c:v>0.31034482758620691</c:v>
                </c:pt>
                <c:pt idx="2">
                  <c:v>0.41379310344827591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92-4658-8053-4EB7801D3B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'Jämställd VD'!$C$2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DF92-4658-8053-4EB7801D3BD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DF92-4658-8053-4EB7801D3BD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1716-4D48-9203-6958B8CCD46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VD'!$B$3:$B$5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VD'!$C$3:$C$5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706768</c:v>
                      </c:pt>
                      <c:pt idx="1">
                        <c:v>2390235</c:v>
                      </c:pt>
                      <c:pt idx="2">
                        <c:v>766443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DF92-4658-8053-4EB7801D3BDC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'Jämställd VD'!$E$2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DF92-4658-8053-4EB7801D3BD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DF92-4658-8053-4EB7801D3BD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716-4D48-9203-6958B8CCD46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'Jämställd VD'!$B$3:$B$5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'Jämställd VD'!$E$3:$E$5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16</c:v>
                      </c:pt>
                      <c:pt idx="1">
                        <c:v>18</c:v>
                      </c:pt>
                      <c:pt idx="2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F92-4658-8053-4EB7801D3BDC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Myndigheter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C0-4D3F-AF69-DE635FF80116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C0-4D3F-AF69-DE635FF801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E9-43F4-84BF-3563BB3D1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VD'!$B$8:$B$10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VD'!$D$8:$D$10</c:f>
              <c:numCache>
                <c:formatCode>0.0%</c:formatCode>
                <c:ptCount val="3"/>
                <c:pt idx="0">
                  <c:v>0.4636178389934027</c:v>
                </c:pt>
                <c:pt idx="1">
                  <c:v>0.30926174603629725</c:v>
                </c:pt>
                <c:pt idx="2">
                  <c:v>0.22712041497030003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C0-4D3F-AF69-DE635FF80116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AC0-4D3F-AF69-DE635FF80116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AC0-4D3F-AF69-DE635FF801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5E9-43F4-84BF-3563BB3D1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VD'!$B$8:$B$10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VD'!$F$8:$F$10</c:f>
              <c:numCache>
                <c:formatCode>0.0%</c:formatCode>
                <c:ptCount val="3"/>
                <c:pt idx="0">
                  <c:v>0.2356902356902357</c:v>
                </c:pt>
                <c:pt idx="1">
                  <c:v>0.37738496071829403</c:v>
                </c:pt>
                <c:pt idx="2">
                  <c:v>0.38692480359147025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C0-4D3F-AF69-DE635FF801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BAC0-4D3F-AF69-DE635FF8011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BAC0-4D3F-AF69-DE635FF8011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75E9-43F4-84BF-3563BB3D186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12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VD'!$B$8:$B$10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VD'!$C$8:$C$10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7666106885</c:v>
                      </c:pt>
                      <c:pt idx="1">
                        <c:v>5113766989</c:v>
                      </c:pt>
                      <c:pt idx="2">
                        <c:v>3755527140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BAC0-4D3F-AF69-DE635FF80116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BAC0-4D3F-AF69-DE635FF8011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BAC0-4D3F-AF69-DE635FF8011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75E9-43F4-84BF-3563BB3D186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12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VD'!$B$8:$B$10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VD'!$E$8:$E$10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840</c:v>
                      </c:pt>
                      <c:pt idx="1">
                        <c:v>1345</c:v>
                      </c:pt>
                      <c:pt idx="2">
                        <c:v>1379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AC0-4D3F-AF69-DE635FF80116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200" b="1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Hela riket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C3-4829-9DCC-96C27DC0EC92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C3-4829-9DCC-96C27DC0EC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50-423B-ACD1-6610D70AA1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VD'!$B$13:$B$15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VD'!$D$13:$D$15</c:f>
              <c:numCache>
                <c:formatCode>0.0%</c:formatCode>
                <c:ptCount val="3"/>
                <c:pt idx="0">
                  <c:v>0.34935238763067195</c:v>
                </c:pt>
                <c:pt idx="1">
                  <c:v>0.50164893188851645</c:v>
                </c:pt>
                <c:pt idx="2">
                  <c:v>0.14899868048081158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C3-4829-9DCC-96C27DC0EC92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6C3-4829-9DCC-96C27DC0EC92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6C3-4829-9DCC-96C27DC0EC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50-423B-ACD1-6610D70AA1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'Jämställd VD'!$B$13:$B$15</c:f>
              <c:strCache>
                <c:ptCount val="3"/>
                <c:pt idx="0">
                  <c:v>Vd som är en kvinna</c:v>
                </c:pt>
                <c:pt idx="1">
                  <c:v>Vd som är en man</c:v>
                </c:pt>
                <c:pt idx="2">
                  <c:v>Ej identifierad VD</c:v>
                </c:pt>
              </c:strCache>
            </c:strRef>
          </c:cat>
          <c:val>
            <c:numRef>
              <c:f>'Jämställd VD'!$F$13:$F$15</c:f>
              <c:numCache>
                <c:formatCode>0.0%</c:formatCode>
                <c:ptCount val="3"/>
                <c:pt idx="0">
                  <c:v>0.22078217371532516</c:v>
                </c:pt>
                <c:pt idx="1">
                  <c:v>0.33208276489313326</c:v>
                </c:pt>
                <c:pt idx="2">
                  <c:v>0.44713506139154163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C3-4829-9DCC-96C27DC0EC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16C3-4829-9DCC-96C27DC0EC9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16C3-4829-9DCC-96C27DC0EC9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9A50-423B-ACD1-6610D70AA14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VD'!$B$13:$B$15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VD'!$C$13:$C$15</c15:sqref>
                        </c15:formulaRef>
                      </c:ext>
                    </c:extLst>
                    <c:numCache>
                      <c:formatCode>#\ ##0\ "kr"</c:formatCode>
                      <c:ptCount val="3"/>
                      <c:pt idx="0">
                        <c:v>46080630763</c:v>
                      </c:pt>
                      <c:pt idx="1">
                        <c:v>66169003051</c:v>
                      </c:pt>
                      <c:pt idx="2">
                        <c:v>19653374136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16C3-4829-9DCC-96C27DC0EC92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16C3-4829-9DCC-96C27DC0EC9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16C3-4829-9DCC-96C27DC0EC9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9A50-423B-ACD1-6610D70AA14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VD'!$B$13:$B$15</c15:sqref>
                        </c15:formulaRef>
                      </c:ext>
                    </c:extLst>
                    <c:strCache>
                      <c:ptCount val="3"/>
                      <c:pt idx="0">
                        <c:v>Vd som är en kvinna</c:v>
                      </c:pt>
                      <c:pt idx="1">
                        <c:v>Vd som är en man</c:v>
                      </c:pt>
                      <c:pt idx="2">
                        <c:v>Ej identifierad VD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VD'!$E$13:$E$15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3"/>
                      <c:pt idx="0">
                        <c:v>1942</c:v>
                      </c:pt>
                      <c:pt idx="1">
                        <c:v>2921</c:v>
                      </c:pt>
                      <c:pt idx="2">
                        <c:v>3933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6C3-4829-9DCC-96C27DC0EC92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sv-SE"/>
              <a:t>Jämställda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'Jämställd SME'!$D$5</c:f>
              <c:strCache>
                <c:ptCount val="1"/>
                <c:pt idx="0">
                  <c:v>Andel</c:v>
                </c:pt>
              </c:strCache>
            </c:strRef>
          </c:tx>
          <c:spPr>
            <a:gradFill>
              <a:gsLst>
                <a:gs pos="0">
                  <a:schemeClr val="accent1">
                    <a:shade val="86000"/>
                  </a:schemeClr>
                </a:gs>
                <a:gs pos="100000">
                  <a:schemeClr val="accent1">
                    <a:shade val="8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309-4ED3-8550-2DBFF8BBE52C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1C-4803-B683-8A250B4670D6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accent1">
                      <a:shade val="86000"/>
                    </a:schemeClr>
                  </a:gs>
                  <a:gs pos="100000">
                    <a:schemeClr val="accent1">
                      <a:shade val="86000"/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D1C-4803-B683-8A250B4670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'Jämställd SME'!$B$6:$B$10</c:f>
              <c:strCache>
                <c:ptCount val="5"/>
                <c:pt idx="0">
                  <c:v>Stora bolag</c:v>
                </c:pt>
                <c:pt idx="1">
                  <c:v>Medelstora bolag</c:v>
                </c:pt>
                <c:pt idx="2">
                  <c:v>Små bolag</c:v>
                </c:pt>
                <c:pt idx="3">
                  <c:v>Mikrostora bolag</c:v>
                </c:pt>
                <c:pt idx="4">
                  <c:v>Övriga bolag</c:v>
                </c:pt>
              </c:strCache>
            </c:strRef>
          </c:cat>
          <c:val>
            <c:numRef>
              <c:f>'Jämställd SME'!$D$6:$D$10</c:f>
              <c:numCache>
                <c:formatCode>0.0%</c:formatCode>
                <c:ptCount val="5"/>
                <c:pt idx="0">
                  <c:v>0.10100302871176317</c:v>
                </c:pt>
                <c:pt idx="1">
                  <c:v>0.22240979676856068</c:v>
                </c:pt>
                <c:pt idx="2">
                  <c:v>2.7437253081884962E-2</c:v>
                </c:pt>
                <c:pt idx="3">
                  <c:v>0.18975647688101882</c:v>
                </c:pt>
                <c:pt idx="4">
                  <c:v>1.4503764072104426E-3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09-4ED3-8550-2DBFF8BBE52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24908911"/>
        <c:axId val="14249139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'Jämställd SME'!$C$5</c15:sqref>
                        </c15:formulaRef>
                      </c:ext>
                    </c:extLst>
                    <c:strCache>
                      <c:ptCount val="1"/>
                      <c:pt idx="0">
                        <c:v>Inköpsvärde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shade val="58000"/>
                        </a:schemeClr>
                      </a:gs>
                      <a:gs pos="100000">
                        <a:schemeClr val="accent1">
                          <a:shade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'Jämställd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'Jämställd SME'!$C$6:$C$10</c15:sqref>
                        </c15:formulaRef>
                      </c:ext>
                    </c:extLst>
                    <c:numCache>
                      <c:formatCode>#\ ##0\ "kr"</c:formatCode>
                      <c:ptCount val="5"/>
                      <c:pt idx="0">
                        <c:v>666470</c:v>
                      </c:pt>
                      <c:pt idx="1">
                        <c:v>1414557</c:v>
                      </c:pt>
                      <c:pt idx="2">
                        <c:v>453219</c:v>
                      </c:pt>
                      <c:pt idx="3">
                        <c:v>1327016</c:v>
                      </c:pt>
                      <c:pt idx="4">
                        <c:v>2184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3309-4ED3-8550-2DBFF8BBE52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SME'!$E$5</c15:sqref>
                        </c15:formulaRef>
                      </c:ext>
                    </c:extLst>
                    <c:strCache>
                      <c:ptCount val="1"/>
                      <c:pt idx="0">
                        <c:v>Antal lev.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86000"/>
                        </a:schemeClr>
                      </a:gs>
                      <a:gs pos="100000">
                        <a:schemeClr val="accent1">
                          <a:tint val="86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SME'!$E$6:$E$10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5</c:v>
                      </c:pt>
                      <c:pt idx="1">
                        <c:v>2</c:v>
                      </c:pt>
                      <c:pt idx="2">
                        <c:v>16</c:v>
                      </c:pt>
                      <c:pt idx="3">
                        <c:v>34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3309-4ED3-8550-2DBFF8BBE52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SME'!$F$5</c15:sqref>
                        </c15:formulaRef>
                      </c:ext>
                    </c:extLst>
                    <c:strCache>
                      <c:ptCount val="1"/>
                      <c:pt idx="0">
                        <c:v>Andel 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tint val="58000"/>
                        </a:schemeClr>
                      </a:gs>
                      <a:gs pos="100000">
                        <a:schemeClr val="accent1">
                          <a:tint val="58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Pt>
                  <c:idx val="2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3309-4ED3-8550-2DBFF8BBE52C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7D1C-4803-B683-8A250B4670D6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gradFill>
                      <a:gsLst>
                        <a:gs pos="0">
                          <a:schemeClr val="accent1">
                            <a:tint val="58000"/>
                          </a:schemeClr>
                        </a:gs>
                        <a:gs pos="100000">
                          <a:schemeClr val="accent1">
                            <a:tint val="58000"/>
                            <a:lumMod val="84000"/>
                          </a:schemeClr>
                        </a:gs>
                      </a:gsLst>
                      <a:lin ang="5400000" scaled="1"/>
                    </a:gradFill>
                    <a:ln>
                      <a:noFill/>
                    </a:ln>
                    <a:effectLst>
                      <a:outerShdw blurRad="76200" dir="18900000" sy="23000" kx="-1200000" algn="bl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7D1C-4803-B683-8A250B4670D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SME'!$B$6:$B$10</c15:sqref>
                        </c15:formulaRef>
                      </c:ext>
                    </c:extLst>
                    <c:strCache>
                      <c:ptCount val="5"/>
                      <c:pt idx="0">
                        <c:v>Stora bolag</c:v>
                      </c:pt>
                      <c:pt idx="1">
                        <c:v>Medelstora bolag</c:v>
                      </c:pt>
                      <c:pt idx="2">
                        <c:v>Små bolag</c:v>
                      </c:pt>
                      <c:pt idx="3">
                        <c:v>Mikrostora bolag</c:v>
                      </c:pt>
                      <c:pt idx="4">
                        <c:v>Övriga bolag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'Jämställd SME'!$F$6:$F$10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0.1</c:v>
                      </c:pt>
                      <c:pt idx="1">
                        <c:v>3.5714285714285712E-2</c:v>
                      </c:pt>
                      <c:pt idx="2">
                        <c:v>0.12698412698412698</c:v>
                      </c:pt>
                      <c:pt idx="3">
                        <c:v>0.11805555555555555</c:v>
                      </c:pt>
                      <c:pt idx="4">
                        <c:v>4.5454545454545456E-2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309-4ED3-8550-2DBFF8BBE52C}"/>
                  </c:ext>
                </c:extLst>
              </c15:ser>
            </c15:filteredBarSeries>
          </c:ext>
        </c:extLst>
      </c:barChart>
      <c:catAx>
        <c:axId val="142490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24913903"/>
        <c:crosses val="autoZero"/>
        <c:auto val="1"/>
        <c:lblAlgn val="ctr"/>
        <c:lblOffset val="100"/>
        <c:noMultiLvlLbl val="0"/>
      </c:catAx>
      <c:valAx>
        <c:axId val="14249139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2490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384174</xdr:colOff>
      <xdr:row>0</xdr:row>
      <xdr:rowOff>146050</xdr:rowOff>
    </xdr:from>
    <xdr:to>
      <xdr:col>16</xdr:col>
      <xdr:colOff>76199</xdr:colOff>
      <xdr:row>15</xdr:row>
      <xdr:rowOff>127000</xdr:rowOff>
    </xdr:to>
    <xdr:graphicFrame macro="">
      <xdr:nvGraphicFramePr>
        <xdr:cNvPr id="2" name="Diagram 1" descr="Andel inköp i kronor.">
          <a:extLst>
            <a:ext uri="{FF2B5EF4-FFF2-40B4-BE49-F238E27FC236}">
              <a16:creationId xmlns:a16="http://schemas.microsoft.com/office/drawing/2014/main" id="{00ECC588-6AE0-B7B5-7D0F-C5D6CEB9C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406400</xdr:colOff>
      <xdr:row>16</xdr:row>
      <xdr:rowOff>165100</xdr:rowOff>
    </xdr:from>
    <xdr:to>
      <xdr:col>16</xdr:col>
      <xdr:colOff>98425</xdr:colOff>
      <xdr:row>31</xdr:row>
      <xdr:rowOff>146050</xdr:rowOff>
    </xdr:to>
    <xdr:graphicFrame macro="">
      <xdr:nvGraphicFramePr>
        <xdr:cNvPr id="4" name="Diagram 3" descr="Andel inköp per antal kvinnor i styrelsen">
          <a:extLst>
            <a:ext uri="{FF2B5EF4-FFF2-40B4-BE49-F238E27FC236}">
              <a16:creationId xmlns:a16="http://schemas.microsoft.com/office/drawing/2014/main" id="{305BAC77-9A85-4BD4-B7B2-9312F7200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2" name="Diagram 1" descr="Jämsställd respektive ej jämställda styrelser Länsstyrelsen Dalarna">
          <a:extLst>
            <a:ext uri="{FF2B5EF4-FFF2-40B4-BE49-F238E27FC236}">
              <a16:creationId xmlns:a16="http://schemas.microsoft.com/office/drawing/2014/main" id="{D5E801C3-DF6B-8532-014B-A80E45E64E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3" name="Diagram 2" descr="Jämsställd respektive ej jämställda styrelser myndigheter">
          <a:extLst>
            <a:ext uri="{FF2B5EF4-FFF2-40B4-BE49-F238E27FC236}">
              <a16:creationId xmlns:a16="http://schemas.microsoft.com/office/drawing/2014/main" id="{87240B6D-C48A-44CA-8346-6B2084F5B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4" name="Diagram 3" descr="Jämsställd respektive ej jämställda styrelser Hela riket.">
          <a:extLst>
            <a:ext uri="{FF2B5EF4-FFF2-40B4-BE49-F238E27FC236}">
              <a16:creationId xmlns:a16="http://schemas.microsoft.com/office/drawing/2014/main" id="{1C3B560C-F09F-4F12-A4CF-736FCEF54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2" name="Diagram 1" descr="VD som är kvinna, man eller ej identifierad.">
          <a:extLst>
            <a:ext uri="{FF2B5EF4-FFF2-40B4-BE49-F238E27FC236}">
              <a16:creationId xmlns:a16="http://schemas.microsoft.com/office/drawing/2014/main" id="{8008D822-0FD4-4F59-AEEF-3F7B2EA8E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3" name="Diagram 2" descr="VD som är kvinna, man eller ej identifierad på myndighet.">
          <a:extLst>
            <a:ext uri="{FF2B5EF4-FFF2-40B4-BE49-F238E27FC236}">
              <a16:creationId xmlns:a16="http://schemas.microsoft.com/office/drawing/2014/main" id="{2DA0C645-2D38-4EAB-966F-B61C2D078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4" name="Diagram 3" descr="VD som är kvinna, man eller ej identifierad Hela riket.">
          <a:extLst>
            <a:ext uri="{FF2B5EF4-FFF2-40B4-BE49-F238E27FC236}">
              <a16:creationId xmlns:a16="http://schemas.microsoft.com/office/drawing/2014/main" id="{E6CF20BD-95E2-422B-8A01-A3C533B85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592667</xdr:colOff>
      <xdr:row>4</xdr:row>
      <xdr:rowOff>3</xdr:rowOff>
    </xdr:from>
    <xdr:to>
      <xdr:col>13</xdr:col>
      <xdr:colOff>10584</xdr:colOff>
      <xdr:row>13</xdr:row>
      <xdr:rowOff>10584</xdr:rowOff>
    </xdr:to>
    <xdr:graphicFrame macro="">
      <xdr:nvGraphicFramePr>
        <xdr:cNvPr id="3" name="Diagram 2" descr="Jämställda styrelser.">
          <a:extLst>
            <a:ext uri="{FF2B5EF4-FFF2-40B4-BE49-F238E27FC236}">
              <a16:creationId xmlns:a16="http://schemas.microsoft.com/office/drawing/2014/main" id="{27C91F27-CD1E-4368-94CA-876BC6936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7935</xdr:colOff>
      <xdr:row>14</xdr:row>
      <xdr:rowOff>15872</xdr:rowOff>
    </xdr:from>
    <xdr:to>
      <xdr:col>13</xdr:col>
      <xdr:colOff>18520</xdr:colOff>
      <xdr:row>23</xdr:row>
      <xdr:rowOff>222250</xdr:rowOff>
    </xdr:to>
    <xdr:graphicFrame macro="">
      <xdr:nvGraphicFramePr>
        <xdr:cNvPr id="4" name="Diagram 3" descr="Ej jämställda styrelser">
          <a:extLst>
            <a:ext uri="{FF2B5EF4-FFF2-40B4-BE49-F238E27FC236}">
              <a16:creationId xmlns:a16="http://schemas.microsoft.com/office/drawing/2014/main" id="{4FCC9145-1846-468B-8BD5-4AC72A4CD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4</xdr:row>
      <xdr:rowOff>0</xdr:rowOff>
    </xdr:from>
    <xdr:to>
      <xdr:col>17</xdr:col>
      <xdr:colOff>74084</xdr:colOff>
      <xdr:row>13</xdr:row>
      <xdr:rowOff>10581</xdr:rowOff>
    </xdr:to>
    <xdr:graphicFrame macro="">
      <xdr:nvGraphicFramePr>
        <xdr:cNvPr id="5" name="Diagram 4" descr="Jämställda styrelser Hela riket.">
          <a:extLst>
            <a:ext uri="{FF2B5EF4-FFF2-40B4-BE49-F238E27FC236}">
              <a16:creationId xmlns:a16="http://schemas.microsoft.com/office/drawing/2014/main" id="{C2AE32B6-6A6E-4D70-ABEA-5188B38F4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17</xdr:col>
      <xdr:colOff>52918</xdr:colOff>
      <xdr:row>24</xdr:row>
      <xdr:rowOff>0</xdr:rowOff>
    </xdr:to>
    <xdr:graphicFrame macro="">
      <xdr:nvGraphicFramePr>
        <xdr:cNvPr id="6" name="Diagram 5" descr="Ej jämställda styrelser Hela riket.">
          <a:extLst>
            <a:ext uri="{FF2B5EF4-FFF2-40B4-BE49-F238E27FC236}">
              <a16:creationId xmlns:a16="http://schemas.microsoft.com/office/drawing/2014/main" id="{586A97AC-5F47-4679-B8CA-84F348555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5" name="Diagram 4" descr="Diagram inköpsvärde med jämställd styrelse.">
          <a:extLst>
            <a:ext uri="{FF2B5EF4-FFF2-40B4-BE49-F238E27FC236}">
              <a16:creationId xmlns:a16="http://schemas.microsoft.com/office/drawing/2014/main" id="{EA6D9A82-31E7-464C-9232-30AF58FE4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6" name="Diagram 5" descr="Diagram inköpsvärde med jämställd styrelse, privata ägare respektive myndigheter.">
          <a:extLst>
            <a:ext uri="{FF2B5EF4-FFF2-40B4-BE49-F238E27FC236}">
              <a16:creationId xmlns:a16="http://schemas.microsoft.com/office/drawing/2014/main" id="{A5C623EF-C775-4C6C-87A1-EE76A4B7C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7" name="Diagram 6" descr="Diagram inköpsvärde med jämställd styrelse offentliga ägare myndigheter..">
          <a:extLst>
            <a:ext uri="{FF2B5EF4-FFF2-40B4-BE49-F238E27FC236}">
              <a16:creationId xmlns:a16="http://schemas.microsoft.com/office/drawing/2014/main" id="{0381781C-F335-4F47-A830-A0E4A083C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2" name="Diagram 1" descr="Inköpsvärdet utan kvinna i styrelsen på Länsstyrelsen Dalarna.">
          <a:extLst>
            <a:ext uri="{FF2B5EF4-FFF2-40B4-BE49-F238E27FC236}">
              <a16:creationId xmlns:a16="http://schemas.microsoft.com/office/drawing/2014/main" id="{945244AE-FAC7-408F-ADB7-0D72E681B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3" name="Diagram 2" descr="Inköpsvärdet utan kvinna i styrelsen på myndigheter.">
          <a:extLst>
            <a:ext uri="{FF2B5EF4-FFF2-40B4-BE49-F238E27FC236}">
              <a16:creationId xmlns:a16="http://schemas.microsoft.com/office/drawing/2014/main" id="{941205C4-FC95-4999-9036-2B92982A1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4" name="Diagram 3" descr="Inköpsvärdet utan kvinna i styrelsen för Hela riket.">
          <a:extLst>
            <a:ext uri="{FF2B5EF4-FFF2-40B4-BE49-F238E27FC236}">
              <a16:creationId xmlns:a16="http://schemas.microsoft.com/office/drawing/2014/main" id="{3562DD8D-C02C-4B1C-9DC3-17A01AE93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2" name="Diagram 1" descr="Inköpsvärdet i olika styrelsekombinationer på Länsstyrelsen Dalarna.">
          <a:extLst>
            <a:ext uri="{FF2B5EF4-FFF2-40B4-BE49-F238E27FC236}">
              <a16:creationId xmlns:a16="http://schemas.microsoft.com/office/drawing/2014/main" id="{D1F699E2-C3EA-4AF2-BE8B-36DA34BE6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3" name="Diagram 2" descr="Inköpsvärdet i olika styrelsekombinationer på myndigheter.">
          <a:extLst>
            <a:ext uri="{FF2B5EF4-FFF2-40B4-BE49-F238E27FC236}">
              <a16:creationId xmlns:a16="http://schemas.microsoft.com/office/drawing/2014/main" id="{79168D9B-B89E-4369-B71D-4E8E9CE54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4" name="Diagram 3" descr="Inköpsvärdet i olika styrelsekombinationer i Hela riket.">
          <a:extLst>
            <a:ext uri="{FF2B5EF4-FFF2-40B4-BE49-F238E27FC236}">
              <a16:creationId xmlns:a16="http://schemas.microsoft.com/office/drawing/2014/main" id="{E9403D8C-9BEC-4314-A4DD-7CB77DAC6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592667</xdr:colOff>
      <xdr:row>4</xdr:row>
      <xdr:rowOff>3</xdr:rowOff>
    </xdr:from>
    <xdr:to>
      <xdr:col>13</xdr:col>
      <xdr:colOff>10584</xdr:colOff>
      <xdr:row>13</xdr:row>
      <xdr:rowOff>10584</xdr:rowOff>
    </xdr:to>
    <xdr:graphicFrame macro="">
      <xdr:nvGraphicFramePr>
        <xdr:cNvPr id="2" name="Diagram 1" descr="Inköpsvärden beroende på om det inte finns kvinna som ledamot.">
          <a:extLst>
            <a:ext uri="{FF2B5EF4-FFF2-40B4-BE49-F238E27FC236}">
              <a16:creationId xmlns:a16="http://schemas.microsoft.com/office/drawing/2014/main" id="{D13DEAB6-D98F-4A48-867E-81F2E6C13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7935</xdr:colOff>
      <xdr:row>14</xdr:row>
      <xdr:rowOff>15872</xdr:rowOff>
    </xdr:from>
    <xdr:to>
      <xdr:col>13</xdr:col>
      <xdr:colOff>18520</xdr:colOff>
      <xdr:row>23</xdr:row>
      <xdr:rowOff>222250</xdr:rowOff>
    </xdr:to>
    <xdr:graphicFrame macro="">
      <xdr:nvGraphicFramePr>
        <xdr:cNvPr id="3" name="Diagram 2" descr="Inköpsvärden beroende på om det inte finns man som ledamot.">
          <a:extLst>
            <a:ext uri="{FF2B5EF4-FFF2-40B4-BE49-F238E27FC236}">
              <a16:creationId xmlns:a16="http://schemas.microsoft.com/office/drawing/2014/main" id="{11F08299-179D-4140-9244-1A861CE43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4</xdr:row>
      <xdr:rowOff>0</xdr:rowOff>
    </xdr:from>
    <xdr:to>
      <xdr:col>17</xdr:col>
      <xdr:colOff>74084</xdr:colOff>
      <xdr:row>13</xdr:row>
      <xdr:rowOff>10581</xdr:rowOff>
    </xdr:to>
    <xdr:graphicFrame macro="">
      <xdr:nvGraphicFramePr>
        <xdr:cNvPr id="4" name="Diagram 3" descr="Inköpsvärden beroende på om det inte finns kvinna som ledamot i Hela riket.">
          <a:extLst>
            <a:ext uri="{FF2B5EF4-FFF2-40B4-BE49-F238E27FC236}">
              <a16:creationId xmlns:a16="http://schemas.microsoft.com/office/drawing/2014/main" id="{412BA119-B966-4FB2-8C52-7858AE5C0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17</xdr:col>
      <xdr:colOff>52918</xdr:colOff>
      <xdr:row>24</xdr:row>
      <xdr:rowOff>0</xdr:rowOff>
    </xdr:to>
    <xdr:graphicFrame macro="">
      <xdr:nvGraphicFramePr>
        <xdr:cNvPr id="5" name="Diagram 4" descr="Inköpsvärden beroende på om det inte finns man som ledamot i Hela riket">
          <a:extLst>
            <a:ext uri="{FF2B5EF4-FFF2-40B4-BE49-F238E27FC236}">
              <a16:creationId xmlns:a16="http://schemas.microsoft.com/office/drawing/2014/main" id="{B789FCBD-F214-4606-8C96-1CFE69574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601663</xdr:colOff>
      <xdr:row>0</xdr:row>
      <xdr:rowOff>146050</xdr:rowOff>
    </xdr:from>
    <xdr:to>
      <xdr:col>14</xdr:col>
      <xdr:colOff>7939</xdr:colOff>
      <xdr:row>13</xdr:row>
      <xdr:rowOff>31750</xdr:rowOff>
    </xdr:to>
    <xdr:graphicFrame macro="">
      <xdr:nvGraphicFramePr>
        <xdr:cNvPr id="2" name="Diagram 1" descr="Inköpsvärden där utan ledamot som är kvinna jämfört med ledamot som är man.">
          <a:extLst>
            <a:ext uri="{FF2B5EF4-FFF2-40B4-BE49-F238E27FC236}">
              <a16:creationId xmlns:a16="http://schemas.microsoft.com/office/drawing/2014/main" id="{4A510F29-FEA5-4FF8-833A-0ADB5B71B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2</xdr:rowOff>
    </xdr:from>
    <xdr:to>
      <xdr:col>13</xdr:col>
      <xdr:colOff>7937</xdr:colOff>
      <xdr:row>26</xdr:row>
      <xdr:rowOff>7938</xdr:rowOff>
    </xdr:to>
    <xdr:graphicFrame macro="">
      <xdr:nvGraphicFramePr>
        <xdr:cNvPr id="3" name="Diagram 2" descr="Inköpsvärden Privata ägare kontra myndigheter, där utan ledamot som är kvinna jämfört med ledamot som är man.">
          <a:extLst>
            <a:ext uri="{FF2B5EF4-FFF2-40B4-BE49-F238E27FC236}">
              <a16:creationId xmlns:a16="http://schemas.microsoft.com/office/drawing/2014/main" id="{95FFB22D-25BD-4DCB-B81D-4AC687F1A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611186</xdr:colOff>
      <xdr:row>26</xdr:row>
      <xdr:rowOff>174623</xdr:rowOff>
    </xdr:from>
    <xdr:to>
      <xdr:col>13</xdr:col>
      <xdr:colOff>7937</xdr:colOff>
      <xdr:row>38</xdr:row>
      <xdr:rowOff>174624</xdr:rowOff>
    </xdr:to>
    <xdr:graphicFrame macro="">
      <xdr:nvGraphicFramePr>
        <xdr:cNvPr id="4" name="Diagram 3" descr="Inköpsvärden offentliga ägare kontra myndigheter där utan ledamot som är kvinna jämfört med ledamot som är man.">
          <a:extLst>
            <a:ext uri="{FF2B5EF4-FFF2-40B4-BE49-F238E27FC236}">
              <a16:creationId xmlns:a16="http://schemas.microsoft.com/office/drawing/2014/main" id="{7712E3F0-584C-4084-9E6E-508D0F35C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149E28-714D-4E81-B8AA-D9F76D603A9E}" name="Tabell1" displayName="Tabell1" ref="C2:G6" totalsRowShown="0" headerRowDxfId="44" dataDxfId="43">
  <tableColumns count="5">
    <tableColumn id="1" xr3:uid="{2DE8E958-BD66-4086-A995-4BF0DF0605FF}" name="Typ av styrelse" dataDxfId="42"/>
    <tableColumn id="2" xr3:uid="{46F23DE6-21CC-419E-B5F6-98F803756E79}" name="Inköpsvärde" dataDxfId="41" dataCellStyle="Tusental"/>
    <tableColumn id="3" xr3:uid="{61EA4E88-83DF-4B8A-BABC-274AF7DD923E}" name="Andel " dataDxfId="40" dataCellStyle="Procent"/>
    <tableColumn id="4" xr3:uid="{AD86223B-AE15-4686-B3B2-576868724F4A}" name="Antal lev." dataDxfId="39" dataCellStyle="Tusental"/>
    <tableColumn id="5" xr3:uid="{11CF489F-626B-46B3-BDAC-19ABF45509BC}" name="Andel" dataDxfId="38" dataCellStyle="Procent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42317-BD6A-42FD-8412-B574D7267D07}" name="Tabell2" displayName="Tabell2" ref="B2:F4" totalsRowShown="0" headerRowDxfId="37">
  <tableColumns count="5">
    <tableColumn id="1" xr3:uid="{0D07339F-ADC8-4ACD-8A2C-141B150210C1}" name="Länsstyrelsen Dalarna"/>
    <tableColumn id="2" xr3:uid="{04751706-146E-4C95-892F-C2B85484535D}" name="Inköpsvärde" dataDxfId="36" dataCellStyle="Tusental"/>
    <tableColumn id="3" xr3:uid="{3628DBF7-87D8-4739-8B1B-7530385FDD1F}" name="Andel " dataDxfId="35" dataCellStyle="Procent"/>
    <tableColumn id="4" xr3:uid="{028CA168-8208-4330-A016-8130E7573ABC}" name="Antal lev." dataDxfId="34" dataCellStyle="Tusental"/>
    <tableColumn id="5" xr3:uid="{1A9A7A9C-3B35-4924-A29D-E79AA82D6902}" name="Andel" dataDxfId="33" dataCellStyle="Procent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3C8794-8943-4AB8-9CFB-DC7C954EBCEB}" name="Tabell24" displayName="Tabell24" ref="B2:F5" totalsRowShown="0" headerRowDxfId="32">
  <tableColumns count="5">
    <tableColumn id="1" xr3:uid="{F9B4EBEE-3289-4101-97BE-F82766E7A7C2}" name="Länsstyrelsen i Dalarna"/>
    <tableColumn id="2" xr3:uid="{899A813B-6A7E-4306-A066-023F64AB2954}" name="Inköpsvärde" dataDxfId="31" dataCellStyle="Tusental"/>
    <tableColumn id="3" xr3:uid="{0EF00260-44AB-4922-B1ED-F6EE64FA147C}" name="Andel " dataDxfId="30" dataCellStyle="Procent"/>
    <tableColumn id="4" xr3:uid="{CAB7FEA4-91EF-4F60-B22B-BD75699EBDBA}" name="Antal lev." dataDxfId="29" dataCellStyle="Tusental"/>
    <tableColumn id="5" xr3:uid="{14C69F99-DAF6-4EF8-9D05-87CF6F98A586}" name="Andel" dataDxfId="28" dataCellStyle="Procent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6003E56-7693-4F42-8532-4506B16FBD93}" name="Tabell27" displayName="Tabell27" ref="B2:F4" totalsRowShown="0" headerRowDxfId="27">
  <tableColumns count="5">
    <tableColumn id="1" xr3:uid="{1B919DEC-E5CD-4830-952C-B76909850716}" name="Privata ägare" dataDxfId="26"/>
    <tableColumn id="2" xr3:uid="{A3268BA1-6A17-4896-958B-040CEF07DACE}" name="Inköpsvärde" dataDxfId="25" dataCellStyle="Tusental"/>
    <tableColumn id="3" xr3:uid="{AC1F5AF6-E04D-447B-A03C-F2FBDEDB44BC}" name="Andel" dataDxfId="24" dataCellStyle="Procent"/>
    <tableColumn id="4" xr3:uid="{FB41E22B-C635-46F1-82A8-86C6F26B8D6A}" name="Antal lev." dataDxfId="23" dataCellStyle="Tusental"/>
    <tableColumn id="5" xr3:uid="{F7952A27-503F-421E-A411-A9D368372518}" name="Andel " dataDxfId="22" dataCellStyle="Procent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9689E8A-BC2E-43D2-A8AE-768E403FD00B}" name="Tabell28" displayName="Tabell28" ref="B2:F4" totalsRowShown="0" headerRowDxfId="21">
  <tableColumns count="5">
    <tableColumn id="1" xr3:uid="{AF28DB32-67DA-4B48-9931-87EC37F9F378}" name="Länsstyrelsen Dalarna"/>
    <tableColumn id="2" xr3:uid="{83B14A9C-CCFE-4E99-A4C2-E97E4EE4954A}" name="Inköpsvärde" dataDxfId="20" dataCellStyle="Tusental"/>
    <tableColumn id="3" xr3:uid="{75BB1DCA-8346-4DA0-AA3C-C7E6F9668A57}" name="Andel " dataDxfId="19" dataCellStyle="Procent"/>
    <tableColumn id="4" xr3:uid="{531C5898-CC1B-4B00-9A2A-23E1A101F829}" name="Antal lev." dataDxfId="18" dataCellStyle="Tusental"/>
    <tableColumn id="5" xr3:uid="{19258F75-A70C-4092-9324-86DF0170AE45}" name="Andel" dataDxfId="17" dataCellStyle="Procent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C9EA660-C2BC-4100-8772-F2A2EF6815D8}" name="Tabell249" displayName="Tabell249" ref="B2:F5" totalsRowShown="0" headerRowDxfId="16">
  <tableColumns count="5">
    <tableColumn id="1" xr3:uid="{0EA8A871-2A89-4636-956D-ED119F067ACA}" name="Länsstyrelsen i Dalarna"/>
    <tableColumn id="2" xr3:uid="{1AD2175B-9387-44DE-B8AF-1707792427B1}" name="Inköpsvärde" dataDxfId="15" dataCellStyle="Tusental"/>
    <tableColumn id="3" xr3:uid="{EDEDF8B1-D58F-48A2-BC29-7932C576FF60}" name="Andel " dataDxfId="14" dataCellStyle="Procent"/>
    <tableColumn id="4" xr3:uid="{AC363AF6-E3D3-4766-943A-9693AD708F5A}" name="Antal lev." dataDxfId="13" dataCellStyle="Tusental"/>
    <tableColumn id="5" xr3:uid="{722BFF35-3DE9-4234-A240-A6A158D425F3}" name="Andel" dataDxfId="12" dataCellStyle="Procent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709B6A6-8357-4DEA-AA5D-674D40203AB4}" name="Tabell2710" displayName="Tabell2710" ref="B2:F4" totalsRowShown="0" headerRowDxfId="11">
  <tableColumns count="5">
    <tableColumn id="1" xr3:uid="{91A94DCA-2BA2-4518-87B1-D5670085EEEF}" name="Privata ägare" dataDxfId="10"/>
    <tableColumn id="2" xr3:uid="{20D1A516-DCB9-4A6B-A93F-1CD7DD7FD30E}" name="Inköpsvärde" dataDxfId="9" dataCellStyle="Tusental"/>
    <tableColumn id="3" xr3:uid="{7254E781-7A9D-4CA6-A635-45FED82E461D}" name="Andel" dataDxfId="8" dataCellStyle="Procent"/>
    <tableColumn id="4" xr3:uid="{0817F9D0-AAF4-4EA1-AB6D-D4A721D8E28E}" name="Antal lev." dataDxfId="7" dataCellStyle="Tusental"/>
    <tableColumn id="5" xr3:uid="{09A34963-F119-4467-A7C1-1F5D35E55A39}" name="Andel " dataDxfId="6" dataCellStyle="Procent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51015CB-D440-4C90-BFAA-DAB277ED8035}" name="Tabell10" displayName="Tabell10" ref="B1:I11" totalsRowShown="0" headerRowDxfId="5">
  <tableColumns count="8">
    <tableColumn id="1" xr3:uid="{517B8EAD-0C6B-4EC6-8106-5EDAC9E14D54}" name="Branscher"/>
    <tableColumn id="2" xr3:uid="{A508D47B-A5D6-457E-97DC-1660F272EE11}" name="SNI"/>
    <tableColumn id="3" xr3:uid="{36553754-196A-442C-93C8-4B2D15BE01C3}" name="Antal"/>
    <tableColumn id="4" xr3:uid="{F56B382A-1FEB-4543-A49F-0CA8F503E205}" name="Belopp" dataDxfId="4" dataCellStyle="Valuta"/>
    <tableColumn id="5" xr3:uid="{5C578968-93DB-4541-8D44-D6555D9AFB90}" name="Medelandel kvinnor som ledamöter" dataDxfId="3" dataCellStyle="Procent"/>
    <tableColumn id="6" xr3:uid="{6B2C9FA5-0E6C-47A7-918C-26EEA49CEC72}" name="Jämställda i styrelsen" dataDxfId="2" dataCellStyle="Procent"/>
    <tableColumn id="7" xr3:uid="{1C4AED20-53D2-4AF9-B9D7-79258D6DD744}" name="Ej ledamot som är en kvinna" dataDxfId="1" dataCellStyle="Procent"/>
    <tableColumn id="8" xr3:uid="{E78EC24F-7872-4399-9392-784924EAD313}" name="VD som är en kvinna" dataDxfId="0" dataCellStyle="Procent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208F-7292-4454-BD8A-1D5CB44265D0}">
  <dimension ref="B1:Y84"/>
  <sheetViews>
    <sheetView topLeftCell="A62" zoomScale="80" zoomScaleNormal="80" workbookViewId="0">
      <selection activeCell="C83" sqref="C83"/>
    </sheetView>
  </sheetViews>
  <sheetFormatPr defaultRowHeight="14.5"/>
  <cols>
    <col min="2" max="2" width="38" bestFit="1" customWidth="1"/>
    <col min="3" max="3" width="20.81640625" bestFit="1" customWidth="1"/>
    <col min="5" max="5" width="11.26953125" bestFit="1" customWidth="1"/>
    <col min="8" max="8" width="33" bestFit="1" customWidth="1"/>
    <col min="9" max="9" width="20.81640625" bestFit="1" customWidth="1"/>
    <col min="14" max="14" width="33.90625" bestFit="1" customWidth="1"/>
    <col min="15" max="15" width="20.81640625" bestFit="1" customWidth="1"/>
    <col min="22" max="22" width="16.08984375" bestFit="1" customWidth="1"/>
  </cols>
  <sheetData>
    <row r="1" spans="2:18">
      <c r="B1" t="s">
        <v>4</v>
      </c>
    </row>
    <row r="2" spans="2:18">
      <c r="B2" t="s">
        <v>69</v>
      </c>
      <c r="C2" t="s">
        <v>34</v>
      </c>
      <c r="D2" t="s">
        <v>1</v>
      </c>
      <c r="E2" t="s">
        <v>35</v>
      </c>
      <c r="F2" t="s">
        <v>1</v>
      </c>
    </row>
    <row r="3" spans="2:18">
      <c r="B3" t="s">
        <v>2</v>
      </c>
      <c r="C3" s="6">
        <v>3863446</v>
      </c>
      <c r="D3" s="3">
        <v>0.10173359523835354</v>
      </c>
      <c r="E3">
        <v>58</v>
      </c>
      <c r="F3" s="3">
        <v>0.1070110701107011</v>
      </c>
    </row>
    <row r="4" spans="2:18">
      <c r="B4" t="s">
        <v>29</v>
      </c>
      <c r="C4" s="6">
        <v>20199375</v>
      </c>
      <c r="D4" s="3">
        <v>0.53189692319181314</v>
      </c>
      <c r="E4">
        <v>329</v>
      </c>
      <c r="F4" s="3">
        <v>0.6070110701107011</v>
      </c>
    </row>
    <row r="5" spans="2:18">
      <c r="B5" t="s">
        <v>30</v>
      </c>
      <c r="C5" s="6">
        <v>5296234</v>
      </c>
      <c r="D5" s="3">
        <v>0.13946226401083545</v>
      </c>
      <c r="E5">
        <v>55</v>
      </c>
      <c r="F5" s="3">
        <v>0.1014760147601476</v>
      </c>
    </row>
    <row r="6" spans="2:18">
      <c r="B6" t="s">
        <v>0</v>
      </c>
      <c r="C6" s="6">
        <f>34112662-C4-C5</f>
        <v>8617053</v>
      </c>
      <c r="D6" s="3">
        <f>89.8266404761646%-D4-D5</f>
        <v>0.2269072175589974</v>
      </c>
      <c r="E6">
        <f>484-E4-E5</f>
        <v>100</v>
      </c>
      <c r="F6" s="3">
        <f>89.8266404761646%-F4-F5</f>
        <v>0.18977931989079727</v>
      </c>
    </row>
    <row r="7" spans="2:18">
      <c r="C7" s="2"/>
      <c r="D7" s="3"/>
    </row>
    <row r="9" spans="2:18">
      <c r="B9" t="s">
        <v>9</v>
      </c>
    </row>
    <row r="10" spans="2:18">
      <c r="B10" t="s">
        <v>70</v>
      </c>
      <c r="C10" t="s">
        <v>34</v>
      </c>
      <c r="D10" t="s">
        <v>1</v>
      </c>
      <c r="E10" t="s">
        <v>35</v>
      </c>
      <c r="F10" t="s">
        <v>1</v>
      </c>
    </row>
    <row r="11" spans="2:18" ht="15.5">
      <c r="B11" s="1" t="s">
        <v>2</v>
      </c>
      <c r="C11" s="6">
        <v>3863446</v>
      </c>
      <c r="D11" s="3">
        <v>0.10173359523835354</v>
      </c>
      <c r="E11">
        <v>58</v>
      </c>
      <c r="F11" s="3">
        <v>0.1070110701107011</v>
      </c>
    </row>
    <row r="12" spans="2:18" ht="15.5">
      <c r="B12" s="1" t="s">
        <v>3</v>
      </c>
      <c r="C12" s="6">
        <v>34112662</v>
      </c>
      <c r="D12" s="3">
        <v>0.68928295697837849</v>
      </c>
      <c r="E12">
        <v>484</v>
      </c>
      <c r="F12" s="3">
        <v>0.78260869565217395</v>
      </c>
    </row>
    <row r="14" spans="2:18">
      <c r="B14" t="s">
        <v>72</v>
      </c>
      <c r="C14" t="s">
        <v>34</v>
      </c>
      <c r="D14" t="s">
        <v>1</v>
      </c>
      <c r="E14" t="s">
        <v>35</v>
      </c>
      <c r="F14" t="s">
        <v>1</v>
      </c>
      <c r="H14" t="s">
        <v>5</v>
      </c>
      <c r="I14" t="s">
        <v>34</v>
      </c>
      <c r="J14" t="s">
        <v>1</v>
      </c>
      <c r="K14" t="s">
        <v>35</v>
      </c>
      <c r="L14" t="s">
        <v>1</v>
      </c>
      <c r="N14" t="s">
        <v>6</v>
      </c>
      <c r="O14" t="s">
        <v>34</v>
      </c>
      <c r="P14" t="s">
        <v>1</v>
      </c>
      <c r="Q14" t="s">
        <v>35</v>
      </c>
      <c r="R14" t="s">
        <v>1</v>
      </c>
    </row>
    <row r="15" spans="2:18" ht="15.5">
      <c r="B15" s="1" t="s">
        <v>2</v>
      </c>
      <c r="C15">
        <v>16535401014</v>
      </c>
      <c r="D15" s="3">
        <v>0.15747237928801236</v>
      </c>
      <c r="E15">
        <v>3564</v>
      </c>
      <c r="F15" s="3">
        <v>9.2916547175222255E-2</v>
      </c>
      <c r="H15" s="1" t="s">
        <v>2</v>
      </c>
      <c r="N15" s="1" t="s">
        <v>2</v>
      </c>
      <c r="O15" s="4">
        <v>131903007950</v>
      </c>
      <c r="P15" s="3">
        <v>0.21165200256643973</v>
      </c>
      <c r="Q15">
        <v>8796</v>
      </c>
      <c r="R15" s="3">
        <v>8.272826454986644E-2</v>
      </c>
    </row>
    <row r="16" spans="2:18" ht="15.5">
      <c r="B16" s="1" t="s">
        <v>3</v>
      </c>
      <c r="C16">
        <v>88469686791</v>
      </c>
      <c r="D16" s="3">
        <v>0.84252762071198761</v>
      </c>
      <c r="E16">
        <v>34793</v>
      </c>
      <c r="F16" s="3">
        <v>0.90708345282477776</v>
      </c>
      <c r="H16" s="1" t="s">
        <v>3</v>
      </c>
      <c r="N16" s="1" t="s">
        <v>3</v>
      </c>
      <c r="O16" s="5">
        <v>491303984427</v>
      </c>
      <c r="P16" s="3">
        <v>0.78834799743356021</v>
      </c>
      <c r="Q16">
        <v>97528</v>
      </c>
      <c r="R16" s="3">
        <v>0.91727173545013352</v>
      </c>
    </row>
    <row r="18" spans="2:18">
      <c r="B18" t="s">
        <v>10</v>
      </c>
    </row>
    <row r="19" spans="2:18">
      <c r="B19" t="s">
        <v>70</v>
      </c>
      <c r="C19" t="s">
        <v>34</v>
      </c>
      <c r="D19" t="s">
        <v>1</v>
      </c>
      <c r="E19" t="s">
        <v>35</v>
      </c>
      <c r="F19" t="s">
        <v>1</v>
      </c>
    </row>
    <row r="20" spans="2:18" ht="15.5">
      <c r="B20" s="1" t="s">
        <v>7</v>
      </c>
      <c r="C20">
        <v>706768</v>
      </c>
      <c r="D20" s="3">
        <v>0.18293720165882996</v>
      </c>
      <c r="E20" s="7">
        <v>16</v>
      </c>
      <c r="F20" s="3">
        <v>0.27586206896551724</v>
      </c>
    </row>
    <row r="21" spans="2:18" ht="15.5">
      <c r="B21" s="1" t="s">
        <v>8</v>
      </c>
      <c r="C21">
        <v>2390235</v>
      </c>
      <c r="D21" s="3">
        <v>0.61867954152846971</v>
      </c>
      <c r="E21">
        <v>18</v>
      </c>
      <c r="F21" s="3">
        <v>0.31034482758620691</v>
      </c>
    </row>
    <row r="23" spans="2:18">
      <c r="B23" t="s">
        <v>72</v>
      </c>
      <c r="C23" t="s">
        <v>34</v>
      </c>
      <c r="D23" t="s">
        <v>1</v>
      </c>
      <c r="E23" t="s">
        <v>35</v>
      </c>
      <c r="F23" t="s">
        <v>1</v>
      </c>
      <c r="H23" t="s">
        <v>5</v>
      </c>
      <c r="I23" t="s">
        <v>34</v>
      </c>
      <c r="J23" t="s">
        <v>1</v>
      </c>
      <c r="K23" t="s">
        <v>35</v>
      </c>
      <c r="L23" t="s">
        <v>1</v>
      </c>
      <c r="N23" t="s">
        <v>6</v>
      </c>
      <c r="O23" t="s">
        <v>34</v>
      </c>
      <c r="P23" t="s">
        <v>1</v>
      </c>
      <c r="Q23" t="s">
        <v>35</v>
      </c>
      <c r="R23" t="s">
        <v>1</v>
      </c>
    </row>
    <row r="24" spans="2:18" ht="15.5">
      <c r="B24" s="1" t="s">
        <v>7</v>
      </c>
      <c r="C24" s="4">
        <v>7666106885</v>
      </c>
      <c r="D24" s="3">
        <v>0.4636178389934027</v>
      </c>
      <c r="E24" s="7">
        <v>840</v>
      </c>
      <c r="F24" s="3">
        <v>0.2356902356902357</v>
      </c>
      <c r="H24" s="1" t="s">
        <v>7</v>
      </c>
      <c r="N24" s="1" t="s">
        <v>7</v>
      </c>
      <c r="O24" s="4">
        <v>46080630763</v>
      </c>
      <c r="P24" s="3">
        <v>0.34935238763067195</v>
      </c>
      <c r="Q24" s="7">
        <v>1942</v>
      </c>
      <c r="R24" s="3">
        <v>0.22078217371532516</v>
      </c>
    </row>
    <row r="25" spans="2:18" ht="15.5">
      <c r="B25" s="1" t="s">
        <v>8</v>
      </c>
      <c r="C25" s="4">
        <v>5113766989</v>
      </c>
      <c r="D25" s="3">
        <v>0.30926174603629725</v>
      </c>
      <c r="E25" s="7">
        <v>1345</v>
      </c>
      <c r="F25" s="3">
        <v>0.37738496071829403</v>
      </c>
      <c r="H25" s="1" t="s">
        <v>8</v>
      </c>
      <c r="N25" s="1" t="s">
        <v>8</v>
      </c>
      <c r="O25" s="9">
        <v>66169003051</v>
      </c>
      <c r="P25" s="3">
        <v>0.50164893188851645</v>
      </c>
      <c r="Q25" s="8">
        <v>2921</v>
      </c>
      <c r="R25" s="3">
        <v>0.33208276489313326</v>
      </c>
    </row>
    <row r="26" spans="2:18">
      <c r="B26" s="12" t="s">
        <v>73</v>
      </c>
      <c r="C26" s="12">
        <v>3755527140</v>
      </c>
      <c r="D26" s="89">
        <v>0.22712041497030003</v>
      </c>
      <c r="E26" s="12">
        <v>1379</v>
      </c>
      <c r="F26" s="89">
        <v>0.38692480359147025</v>
      </c>
    </row>
    <row r="27" spans="2:18">
      <c r="B27" t="s">
        <v>19</v>
      </c>
      <c r="H27" t="s">
        <v>6</v>
      </c>
    </row>
    <row r="28" spans="2:18">
      <c r="B28" t="s">
        <v>11</v>
      </c>
      <c r="C28" t="s">
        <v>34</v>
      </c>
      <c r="D28" t="s">
        <v>12</v>
      </c>
      <c r="E28" t="s">
        <v>35</v>
      </c>
      <c r="F28" t="s">
        <v>1</v>
      </c>
      <c r="H28" t="s">
        <v>34</v>
      </c>
      <c r="I28" t="s">
        <v>12</v>
      </c>
      <c r="J28" t="s">
        <v>35</v>
      </c>
      <c r="K28" t="s">
        <v>1</v>
      </c>
    </row>
    <row r="29" spans="2:18">
      <c r="B29" t="s">
        <v>13</v>
      </c>
      <c r="C29" s="5">
        <v>666470</v>
      </c>
      <c r="D29" s="3">
        <v>0.10100302871176317</v>
      </c>
      <c r="E29">
        <v>5</v>
      </c>
      <c r="F29" s="3">
        <v>0.1</v>
      </c>
      <c r="H29" s="5">
        <v>84628424328</v>
      </c>
      <c r="I29" s="3">
        <v>0.30585344221648447</v>
      </c>
      <c r="J29">
        <v>165</v>
      </c>
      <c r="K29" s="3">
        <v>0.19642857142857142</v>
      </c>
    </row>
    <row r="30" spans="2:18">
      <c r="B30" t="s">
        <v>14</v>
      </c>
      <c r="C30" s="5">
        <v>1414557</v>
      </c>
      <c r="D30" s="3">
        <v>0.22240979676856068</v>
      </c>
      <c r="E30">
        <v>2</v>
      </c>
      <c r="F30" s="3">
        <v>3.5714285714285712E-2</v>
      </c>
      <c r="H30" s="5">
        <v>26033871724</v>
      </c>
      <c r="I30" s="3">
        <v>0.17400841468859199</v>
      </c>
      <c r="J30">
        <v>536</v>
      </c>
      <c r="K30" s="3">
        <v>0.13918462736951442</v>
      </c>
    </row>
    <row r="31" spans="2:18">
      <c r="B31" t="s">
        <v>15</v>
      </c>
      <c r="C31" s="5">
        <v>453219</v>
      </c>
      <c r="D31" s="3">
        <v>2.7437253081884962E-2</v>
      </c>
      <c r="E31">
        <v>16</v>
      </c>
      <c r="F31" s="3">
        <v>0.12698412698412698</v>
      </c>
      <c r="H31" s="5">
        <v>14044959592</v>
      </c>
      <c r="I31" s="3">
        <v>0.11881475705249739</v>
      </c>
      <c r="J31">
        <v>1837</v>
      </c>
      <c r="K31" s="3">
        <v>9.5961970433056473E-2</v>
      </c>
    </row>
    <row r="32" spans="2:18">
      <c r="B32" t="s">
        <v>16</v>
      </c>
      <c r="C32" s="5">
        <v>1327016</v>
      </c>
      <c r="D32" s="3">
        <v>0.18975647688101882</v>
      </c>
      <c r="E32">
        <v>34</v>
      </c>
      <c r="F32" s="3">
        <v>0.11805555555555555</v>
      </c>
      <c r="H32" s="5">
        <v>5828608668</v>
      </c>
      <c r="I32" s="3">
        <v>8.8650921190867676E-2</v>
      </c>
      <c r="J32">
        <v>5669</v>
      </c>
      <c r="K32" s="3">
        <v>7.5448846773227565E-2</v>
      </c>
    </row>
    <row r="33" spans="2:12">
      <c r="B33" t="s">
        <v>17</v>
      </c>
      <c r="C33" s="5">
        <v>2184</v>
      </c>
      <c r="D33" s="3">
        <v>1.4503764072104426E-3</v>
      </c>
      <c r="E33">
        <v>1</v>
      </c>
      <c r="F33" s="3">
        <v>4.5454545454545456E-2</v>
      </c>
      <c r="H33" s="5">
        <v>1367143638</v>
      </c>
      <c r="I33" s="3">
        <v>0.10564004101634408</v>
      </c>
      <c r="J33">
        <v>589</v>
      </c>
      <c r="K33" s="3">
        <v>8.0103359173126609E-2</v>
      </c>
    </row>
    <row r="34" spans="2:12">
      <c r="H34" t="s">
        <v>6</v>
      </c>
    </row>
    <row r="35" spans="2:12">
      <c r="B35" t="s">
        <v>18</v>
      </c>
      <c r="C35" t="s">
        <v>34</v>
      </c>
      <c r="D35" t="s">
        <v>12</v>
      </c>
      <c r="E35" t="s">
        <v>35</v>
      </c>
      <c r="F35" t="s">
        <v>1</v>
      </c>
      <c r="H35" t="s">
        <v>34</v>
      </c>
      <c r="I35" t="s">
        <v>12</v>
      </c>
      <c r="J35" t="s">
        <v>35</v>
      </c>
      <c r="K35" t="s">
        <v>1</v>
      </c>
    </row>
    <row r="36" spans="2:12">
      <c r="B36" t="s">
        <v>13</v>
      </c>
      <c r="C36" s="10">
        <v>5932045</v>
      </c>
      <c r="D36" s="3">
        <v>0.89899697128823686</v>
      </c>
      <c r="E36" s="7">
        <v>45</v>
      </c>
      <c r="F36" s="3">
        <v>0.9</v>
      </c>
      <c r="H36" s="10">
        <v>192067576589</v>
      </c>
      <c r="I36" s="3">
        <v>0.69414655778351553</v>
      </c>
      <c r="J36">
        <v>675</v>
      </c>
      <c r="K36" s="3">
        <v>0.8035714285714286</v>
      </c>
    </row>
    <row r="37" spans="2:12">
      <c r="B37" t="s">
        <v>14</v>
      </c>
      <c r="C37" s="10">
        <v>4945581</v>
      </c>
      <c r="D37" s="3">
        <v>0.77759020323143935</v>
      </c>
      <c r="E37" s="7">
        <v>54</v>
      </c>
      <c r="F37" s="3">
        <v>0.9642857142857143</v>
      </c>
      <c r="H37" s="10">
        <v>123578845400</v>
      </c>
      <c r="I37" s="3">
        <v>0.82599158531140804</v>
      </c>
      <c r="J37">
        <v>3315</v>
      </c>
      <c r="K37" s="3">
        <v>0.86081537263048558</v>
      </c>
    </row>
    <row r="38" spans="2:12">
      <c r="B38" t="s">
        <v>15</v>
      </c>
      <c r="C38" s="10">
        <v>6540039</v>
      </c>
      <c r="D38" s="3">
        <v>0.93519200921802115</v>
      </c>
      <c r="E38" s="7">
        <v>16</v>
      </c>
      <c r="F38" s="3">
        <v>0.12698412698412698</v>
      </c>
      <c r="H38" s="10">
        <v>104163922372</v>
      </c>
      <c r="I38" s="3">
        <v>0.88118524294750267</v>
      </c>
      <c r="J38">
        <v>17306</v>
      </c>
      <c r="K38" s="3">
        <v>0.90403802956694357</v>
      </c>
    </row>
    <row r="39" spans="2:12">
      <c r="B39" t="s">
        <v>16</v>
      </c>
      <c r="C39" s="10">
        <v>15191365</v>
      </c>
      <c r="D39" s="3">
        <v>0.91966428186878602</v>
      </c>
      <c r="E39" s="7">
        <v>254</v>
      </c>
      <c r="F39" s="3">
        <v>0.88194444444444442</v>
      </c>
      <c r="H39" s="10">
        <v>59919254859</v>
      </c>
      <c r="I39" s="3">
        <v>0.9113490788091323</v>
      </c>
      <c r="J39">
        <v>69468</v>
      </c>
      <c r="K39" s="3">
        <v>0.92455115322677239</v>
      </c>
    </row>
    <row r="40" spans="2:12">
      <c r="B40" t="s">
        <v>17</v>
      </c>
      <c r="C40" s="10">
        <v>1503632</v>
      </c>
      <c r="D40" s="3">
        <v>0.99854962359278954</v>
      </c>
      <c r="E40" s="7">
        <v>21</v>
      </c>
      <c r="F40" s="3">
        <v>0.95454545454545459</v>
      </c>
      <c r="H40" s="10">
        <v>11574385207</v>
      </c>
      <c r="I40" s="3">
        <v>0.89435995898365594</v>
      </c>
      <c r="J40">
        <v>6764</v>
      </c>
      <c r="K40" s="3">
        <v>0.91989664082687339</v>
      </c>
    </row>
    <row r="42" spans="2:12">
      <c r="B42" t="s">
        <v>74</v>
      </c>
      <c r="H42" t="s">
        <v>72</v>
      </c>
    </row>
    <row r="43" spans="2:12">
      <c r="B43" t="s">
        <v>20</v>
      </c>
      <c r="C43" t="s">
        <v>34</v>
      </c>
      <c r="D43" t="s">
        <v>12</v>
      </c>
      <c r="E43" t="s">
        <v>35</v>
      </c>
      <c r="F43" t="s">
        <v>1</v>
      </c>
      <c r="H43" t="s">
        <v>20</v>
      </c>
      <c r="I43" t="s">
        <v>34</v>
      </c>
      <c r="J43" t="s">
        <v>12</v>
      </c>
      <c r="K43" t="s">
        <v>35</v>
      </c>
      <c r="L43" t="s">
        <v>1</v>
      </c>
    </row>
    <row r="44" spans="2:12">
      <c r="B44" t="s">
        <v>21</v>
      </c>
      <c r="C44" s="2">
        <v>3345481</v>
      </c>
      <c r="D44" s="3">
        <v>9.1999999999999998E-2</v>
      </c>
      <c r="E44">
        <v>53</v>
      </c>
      <c r="F44" s="3">
        <v>0.10199999999999999</v>
      </c>
      <c r="H44" t="s">
        <v>21</v>
      </c>
      <c r="I44" s="5">
        <v>12087200690</v>
      </c>
      <c r="J44" s="3">
        <v>0.14550760647781233</v>
      </c>
      <c r="K44">
        <v>3304</v>
      </c>
      <c r="L44" s="3">
        <v>8.8186622537767573E-2</v>
      </c>
    </row>
    <row r="45" spans="2:12">
      <c r="B45" t="s">
        <v>22</v>
      </c>
      <c r="C45" s="2">
        <v>32963628</v>
      </c>
      <c r="D45" s="3">
        <v>0.90800000000000003</v>
      </c>
      <c r="E45" s="11">
        <v>4892</v>
      </c>
      <c r="F45" s="3">
        <v>0.89800000000000002</v>
      </c>
      <c r="H45" t="s">
        <v>22</v>
      </c>
      <c r="I45" s="5">
        <v>70982000863</v>
      </c>
      <c r="J45" s="3">
        <v>0.85449239352218764</v>
      </c>
      <c r="K45">
        <v>34162</v>
      </c>
      <c r="L45" s="3">
        <v>0.91181337746223245</v>
      </c>
    </row>
    <row r="47" spans="2:12">
      <c r="B47" t="s">
        <v>23</v>
      </c>
      <c r="C47" t="s">
        <v>34</v>
      </c>
      <c r="D47" t="s">
        <v>12</v>
      </c>
      <c r="E47" t="s">
        <v>35</v>
      </c>
      <c r="F47" t="s">
        <v>1</v>
      </c>
      <c r="H47" t="s">
        <v>23</v>
      </c>
      <c r="I47" t="s">
        <v>34</v>
      </c>
      <c r="J47" t="s">
        <v>12</v>
      </c>
      <c r="K47" t="s">
        <v>35</v>
      </c>
      <c r="L47" t="s">
        <v>1</v>
      </c>
    </row>
    <row r="48" spans="2:12">
      <c r="B48" t="s">
        <v>21</v>
      </c>
      <c r="C48" s="2">
        <v>517965</v>
      </c>
      <c r="D48" s="3">
        <v>0.311</v>
      </c>
      <c r="E48">
        <v>5</v>
      </c>
      <c r="F48" s="3">
        <v>0.217</v>
      </c>
      <c r="H48" t="s">
        <v>21</v>
      </c>
      <c r="I48" s="5">
        <v>4448200324</v>
      </c>
      <c r="J48" s="3">
        <v>0.20278188320722335</v>
      </c>
      <c r="K48">
        <v>260</v>
      </c>
      <c r="L48" s="3">
        <v>0.29180695847362514</v>
      </c>
    </row>
    <row r="49" spans="2:18">
      <c r="B49" t="s">
        <v>22</v>
      </c>
      <c r="C49" s="2">
        <v>1149034</v>
      </c>
      <c r="D49" s="3">
        <v>0.68899999999999995</v>
      </c>
      <c r="E49" s="11">
        <v>88</v>
      </c>
      <c r="F49" s="3">
        <v>0.78300000000000003</v>
      </c>
      <c r="H49" t="s">
        <v>22</v>
      </c>
      <c r="I49" s="5">
        <v>17487685928</v>
      </c>
      <c r="J49" s="3">
        <v>0.79721811679277665</v>
      </c>
      <c r="K49">
        <v>631</v>
      </c>
      <c r="L49" s="3">
        <v>0.70819304152637486</v>
      </c>
    </row>
    <row r="51" spans="2:18">
      <c r="B51" t="s">
        <v>26</v>
      </c>
    </row>
    <row r="52" spans="2:18">
      <c r="C52" t="s">
        <v>34</v>
      </c>
      <c r="D52" t="s">
        <v>12</v>
      </c>
      <c r="E52" t="s">
        <v>35</v>
      </c>
      <c r="F52" t="s">
        <v>1</v>
      </c>
    </row>
    <row r="53" spans="2:18">
      <c r="B53" t="s">
        <v>24</v>
      </c>
      <c r="C53" s="5">
        <v>20199375</v>
      </c>
      <c r="D53" s="3">
        <v>0.55619814300593273</v>
      </c>
      <c r="E53">
        <v>329</v>
      </c>
      <c r="F53" s="3">
        <v>0.63005780346820806</v>
      </c>
    </row>
    <row r="54" spans="2:18">
      <c r="B54" t="s">
        <v>30</v>
      </c>
      <c r="C54" s="5">
        <v>5296234</v>
      </c>
      <c r="D54" s="3">
        <v>0.13946226401083545</v>
      </c>
      <c r="E54">
        <v>55</v>
      </c>
      <c r="F54" s="3">
        <v>0.1014760147601476</v>
      </c>
    </row>
    <row r="56" spans="2:18">
      <c r="B56" t="s">
        <v>75</v>
      </c>
      <c r="C56" t="s">
        <v>34</v>
      </c>
      <c r="D56" t="s">
        <v>12</v>
      </c>
      <c r="E56" t="s">
        <v>35</v>
      </c>
      <c r="F56" t="s">
        <v>1</v>
      </c>
      <c r="H56" t="s">
        <v>5</v>
      </c>
      <c r="I56" t="s">
        <v>34</v>
      </c>
      <c r="J56" t="s">
        <v>12</v>
      </c>
      <c r="K56" t="s">
        <v>35</v>
      </c>
      <c r="L56" t="s">
        <v>1</v>
      </c>
      <c r="N56" t="s">
        <v>6</v>
      </c>
      <c r="O56" t="s">
        <v>34</v>
      </c>
      <c r="P56" t="s">
        <v>12</v>
      </c>
      <c r="Q56" t="s">
        <v>35</v>
      </c>
      <c r="R56" t="s">
        <v>1</v>
      </c>
    </row>
    <row r="57" spans="2:18">
      <c r="B57" t="s">
        <v>24</v>
      </c>
      <c r="C57" s="5">
        <v>41238481194</v>
      </c>
      <c r="D57" s="3">
        <v>0.39272841017553395</v>
      </c>
      <c r="E57">
        <v>24901</v>
      </c>
      <c r="F57" s="3">
        <v>0.64919049977839771</v>
      </c>
      <c r="H57" t="s">
        <v>24</v>
      </c>
      <c r="N57" t="s">
        <v>24</v>
      </c>
      <c r="O57" s="5">
        <v>252932237803</v>
      </c>
      <c r="P57" s="3">
        <v>0.40585590485479073</v>
      </c>
      <c r="Q57">
        <v>70955</v>
      </c>
      <c r="R57" s="3">
        <v>0.66734697716413982</v>
      </c>
    </row>
    <row r="58" spans="2:18">
      <c r="B58" t="s">
        <v>30</v>
      </c>
      <c r="C58" s="5">
        <v>3541987256</v>
      </c>
      <c r="D58" s="3">
        <v>3.3731577488679956E-2</v>
      </c>
      <c r="E58">
        <v>5344</v>
      </c>
      <c r="F58" s="3">
        <v>0.13932267904163517</v>
      </c>
      <c r="H58" t="s">
        <v>25</v>
      </c>
      <c r="N58" t="s">
        <v>30</v>
      </c>
      <c r="O58" s="5">
        <v>23146087211</v>
      </c>
      <c r="P58" s="3">
        <v>3.7140288048947485E-2</v>
      </c>
      <c r="Q58">
        <v>16867</v>
      </c>
      <c r="R58" s="3">
        <v>0.15863774876791692</v>
      </c>
    </row>
    <row r="60" spans="2:18">
      <c r="B60" t="s">
        <v>27</v>
      </c>
    </row>
    <row r="61" spans="2:18">
      <c r="B61" t="s">
        <v>70</v>
      </c>
      <c r="C61" t="s">
        <v>34</v>
      </c>
      <c r="D61" t="s">
        <v>12</v>
      </c>
      <c r="E61" t="s">
        <v>35</v>
      </c>
      <c r="F61" t="s">
        <v>1</v>
      </c>
    </row>
    <row r="62" spans="2:18">
      <c r="B62" t="s">
        <v>7</v>
      </c>
      <c r="C62" s="5">
        <v>909762</v>
      </c>
      <c r="D62" s="3">
        <v>4.4999999999999998E-2</v>
      </c>
      <c r="E62">
        <v>9</v>
      </c>
      <c r="F62" s="3">
        <v>2.7E-2</v>
      </c>
    </row>
    <row r="63" spans="2:18">
      <c r="B63" t="s">
        <v>8</v>
      </c>
      <c r="C63">
        <v>8483835</v>
      </c>
      <c r="D63" s="3">
        <v>0.42</v>
      </c>
      <c r="E63">
        <v>147</v>
      </c>
      <c r="F63" s="3">
        <v>0.44700000000000001</v>
      </c>
    </row>
    <row r="65" spans="2:25">
      <c r="B65" t="s">
        <v>75</v>
      </c>
      <c r="C65" t="s">
        <v>34</v>
      </c>
      <c r="D65" t="s">
        <v>12</v>
      </c>
      <c r="E65" t="s">
        <v>35</v>
      </c>
      <c r="F65" t="s">
        <v>1</v>
      </c>
      <c r="H65" t="s">
        <v>5</v>
      </c>
      <c r="I65" t="s">
        <v>34</v>
      </c>
      <c r="J65" t="s">
        <v>12</v>
      </c>
      <c r="K65" t="s">
        <v>35</v>
      </c>
      <c r="L65" t="s">
        <v>1</v>
      </c>
      <c r="N65" t="s">
        <v>6</v>
      </c>
      <c r="O65" t="s">
        <v>34</v>
      </c>
      <c r="P65" t="s">
        <v>12</v>
      </c>
      <c r="Q65" t="s">
        <v>35</v>
      </c>
      <c r="R65" t="s">
        <v>1</v>
      </c>
    </row>
    <row r="66" spans="2:25">
      <c r="B66" t="s">
        <v>7</v>
      </c>
      <c r="C66" s="5">
        <v>1290517987</v>
      </c>
      <c r="D66" s="3">
        <v>3.129402319471853E-2</v>
      </c>
      <c r="E66">
        <v>480</v>
      </c>
      <c r="F66" s="3">
        <v>1.9276334283763703E-2</v>
      </c>
      <c r="H66" t="s">
        <v>7</v>
      </c>
      <c r="N66" t="s">
        <v>7</v>
      </c>
      <c r="O66" s="5">
        <v>12717907940</v>
      </c>
      <c r="P66" s="3">
        <v>5.0281878065324082E-2</v>
      </c>
      <c r="Q66">
        <v>949</v>
      </c>
      <c r="R66" s="3">
        <v>1.3374674089211473E-2</v>
      </c>
    </row>
    <row r="67" spans="2:25">
      <c r="B67" t="s">
        <v>8</v>
      </c>
      <c r="C67" s="5">
        <v>27995997779</v>
      </c>
      <c r="D67" s="3">
        <v>0.67405373459588769</v>
      </c>
      <c r="E67">
        <v>9492</v>
      </c>
      <c r="F67" s="3">
        <v>0.38016795865633074</v>
      </c>
      <c r="H67" t="s">
        <v>8</v>
      </c>
      <c r="N67" t="s">
        <v>8</v>
      </c>
      <c r="O67" s="5">
        <v>178287421843</v>
      </c>
      <c r="P67" s="3">
        <v>0.7048821589198202</v>
      </c>
      <c r="Q67">
        <v>22688</v>
      </c>
      <c r="R67" s="3">
        <v>0.31975195546473117</v>
      </c>
    </row>
    <row r="68" spans="2:25">
      <c r="C68">
        <v>11951965428</v>
      </c>
      <c r="D68" s="3">
        <v>0.28982554841857155</v>
      </c>
      <c r="E68">
        <v>14929</v>
      </c>
      <c r="F68">
        <v>0.59953415525480902</v>
      </c>
    </row>
    <row r="69" spans="2:25">
      <c r="B69" t="s">
        <v>31</v>
      </c>
      <c r="H69" t="s">
        <v>43</v>
      </c>
      <c r="N69" t="s">
        <v>45</v>
      </c>
      <c r="U69" t="s">
        <v>44</v>
      </c>
    </row>
    <row r="70" spans="2:25">
      <c r="B70" t="s">
        <v>28</v>
      </c>
      <c r="C70" t="s">
        <v>34</v>
      </c>
      <c r="D70" t="s">
        <v>12</v>
      </c>
      <c r="E70" t="s">
        <v>35</v>
      </c>
      <c r="F70" t="s">
        <v>1</v>
      </c>
      <c r="H70" t="s">
        <v>28</v>
      </c>
      <c r="I70" t="s">
        <v>34</v>
      </c>
      <c r="J70" t="s">
        <v>12</v>
      </c>
      <c r="K70" t="s">
        <v>35</v>
      </c>
      <c r="L70" t="s">
        <v>1</v>
      </c>
      <c r="N70" t="s">
        <v>28</v>
      </c>
      <c r="O70" t="s">
        <v>34</v>
      </c>
      <c r="P70" t="s">
        <v>12</v>
      </c>
      <c r="Q70" t="s">
        <v>35</v>
      </c>
      <c r="R70" t="s">
        <v>1</v>
      </c>
      <c r="U70" t="s">
        <v>28</v>
      </c>
      <c r="V70" t="s">
        <v>34</v>
      </c>
      <c r="W70" t="s">
        <v>12</v>
      </c>
      <c r="X70" t="s">
        <v>35</v>
      </c>
      <c r="Y70" t="s">
        <v>1</v>
      </c>
    </row>
    <row r="71" spans="2:25">
      <c r="B71" t="s">
        <v>13</v>
      </c>
      <c r="C71">
        <v>1614276</v>
      </c>
      <c r="D71" s="3">
        <v>0.24464231724865368</v>
      </c>
      <c r="E71">
        <v>12</v>
      </c>
      <c r="F71" s="3">
        <v>0.24</v>
      </c>
      <c r="H71" t="s">
        <v>13</v>
      </c>
      <c r="I71">
        <v>1160</v>
      </c>
      <c r="J71" s="3">
        <v>1.7579713011185092E-4</v>
      </c>
      <c r="K71">
        <v>1</v>
      </c>
      <c r="L71" s="3">
        <v>0.02</v>
      </c>
      <c r="N71" t="s">
        <v>13</v>
      </c>
      <c r="O71" s="5">
        <v>73896163767</v>
      </c>
      <c r="P71" s="3">
        <v>0.26706625148936108</v>
      </c>
      <c r="Q71">
        <v>278</v>
      </c>
      <c r="R71" s="3">
        <v>0.33095238095238094</v>
      </c>
      <c r="U71" t="s">
        <v>13</v>
      </c>
      <c r="V71" s="5">
        <v>2222375643</v>
      </c>
      <c r="W71" s="3">
        <v>8.0318314526946922E-3</v>
      </c>
      <c r="X71">
        <v>17</v>
      </c>
      <c r="Y71" s="3">
        <v>2.0238095238095239E-2</v>
      </c>
    </row>
    <row r="72" spans="2:25">
      <c r="B72" t="s">
        <v>14</v>
      </c>
      <c r="C72">
        <v>1923080</v>
      </c>
      <c r="D72" s="3">
        <v>0.30236450844305579</v>
      </c>
      <c r="E72">
        <v>29</v>
      </c>
      <c r="F72" s="3">
        <v>0.5178571428571429</v>
      </c>
      <c r="H72" t="s">
        <v>14</v>
      </c>
      <c r="I72">
        <v>1256739</v>
      </c>
      <c r="J72" s="3">
        <v>0.19759618423373831</v>
      </c>
      <c r="K72">
        <v>4</v>
      </c>
      <c r="L72" s="3">
        <v>7.1428571428571425E-2</v>
      </c>
      <c r="N72" t="s">
        <v>14</v>
      </c>
      <c r="O72" s="5">
        <v>65828352305</v>
      </c>
      <c r="P72" s="3">
        <v>0.43999169034836144</v>
      </c>
      <c r="Q72">
        <v>1951</v>
      </c>
      <c r="R72" s="3">
        <v>0.50662165671254222</v>
      </c>
      <c r="U72" t="s">
        <v>14</v>
      </c>
      <c r="V72" s="5">
        <v>3543006043</v>
      </c>
      <c r="W72" s="3">
        <v>2.3681182396169793E-2</v>
      </c>
      <c r="X72">
        <v>171</v>
      </c>
      <c r="Y72" s="3">
        <v>4.4404050895871204E-2</v>
      </c>
    </row>
    <row r="73" spans="2:25">
      <c r="B73" t="s">
        <v>15</v>
      </c>
      <c r="C73">
        <v>4297300</v>
      </c>
      <c r="D73" s="3">
        <v>0.61449184342977192</v>
      </c>
      <c r="E73">
        <v>79</v>
      </c>
      <c r="F73" s="3">
        <v>0.62698412698412698</v>
      </c>
      <c r="H73" t="s">
        <v>15</v>
      </c>
      <c r="I73">
        <v>1108519</v>
      </c>
      <c r="J73" s="3">
        <v>0.15851252735134325</v>
      </c>
      <c r="K73">
        <v>8</v>
      </c>
      <c r="L73" s="3">
        <v>6.3492063492063489E-2</v>
      </c>
      <c r="N73" t="s">
        <v>15</v>
      </c>
      <c r="O73" s="5">
        <v>70826926254</v>
      </c>
      <c r="P73" s="3">
        <v>0.59916755050242365</v>
      </c>
      <c r="Q73">
        <v>12909</v>
      </c>
      <c r="R73" s="3">
        <v>0.67434571383795638</v>
      </c>
      <c r="U73" t="s">
        <v>15</v>
      </c>
      <c r="V73" s="5">
        <v>7761198427</v>
      </c>
      <c r="W73" s="3">
        <v>6.5656643545310228E-2</v>
      </c>
      <c r="X73">
        <v>1243</v>
      </c>
      <c r="Y73" s="3">
        <v>6.4932351251110063E-2</v>
      </c>
    </row>
    <row r="74" spans="2:25">
      <c r="B74" t="s">
        <v>16</v>
      </c>
      <c r="C74">
        <v>11414468</v>
      </c>
      <c r="D74" s="3">
        <v>0.69101614740572936</v>
      </c>
      <c r="E74">
        <v>194</v>
      </c>
      <c r="F74" s="3">
        <v>0.67361111111111116</v>
      </c>
      <c r="H74" t="s">
        <v>16</v>
      </c>
      <c r="I74">
        <v>2432791</v>
      </c>
      <c r="J74" s="3">
        <v>0.14727781130608381</v>
      </c>
      <c r="K74">
        <v>38</v>
      </c>
      <c r="L74" s="3">
        <v>0.13194444444444445</v>
      </c>
      <c r="N74" t="s">
        <v>16</v>
      </c>
      <c r="O74" s="5">
        <v>36918267088</v>
      </c>
      <c r="P74" s="3">
        <v>0.56151280220442679</v>
      </c>
      <c r="Q74">
        <v>51443</v>
      </c>
      <c r="R74" s="3">
        <v>0.68465602832159922</v>
      </c>
      <c r="U74" t="s">
        <v>16</v>
      </c>
      <c r="V74" s="5">
        <v>8999133893</v>
      </c>
      <c r="W74" s="3">
        <v>0.1368734040963083</v>
      </c>
      <c r="X74">
        <v>13509</v>
      </c>
      <c r="Y74" s="3">
        <v>0.17979158071256504</v>
      </c>
    </row>
    <row r="75" spans="2:25">
      <c r="B75" t="s">
        <v>17</v>
      </c>
      <c r="C75">
        <v>950251</v>
      </c>
      <c r="D75" s="3">
        <v>0.6310538604982282</v>
      </c>
      <c r="E75">
        <v>15</v>
      </c>
      <c r="F75" s="3">
        <v>0.68181818181818177</v>
      </c>
      <c r="H75" t="s">
        <v>17</v>
      </c>
      <c r="I75">
        <v>497025</v>
      </c>
      <c r="J75" s="3">
        <v>0.33007020778103036</v>
      </c>
      <c r="K75">
        <v>4</v>
      </c>
      <c r="L75" s="3">
        <v>0.18181818181818182</v>
      </c>
      <c r="N75" t="s">
        <v>17</v>
      </c>
      <c r="O75" s="5">
        <v>5462528389</v>
      </c>
      <c r="P75" s="3">
        <v>0.42209297328193685</v>
      </c>
      <c r="Q75">
        <v>4364</v>
      </c>
      <c r="R75" s="3">
        <v>0.59349925200598397</v>
      </c>
      <c r="U75" t="s">
        <v>17</v>
      </c>
      <c r="V75" s="5">
        <v>620373205</v>
      </c>
      <c r="W75" s="3">
        <v>4.7936624214200405E-2</v>
      </c>
      <c r="X75">
        <v>1927</v>
      </c>
      <c r="Y75" s="3">
        <v>0.26206990344077247</v>
      </c>
    </row>
    <row r="77" spans="2:25">
      <c r="B77" t="s">
        <v>32</v>
      </c>
    </row>
    <row r="78" spans="2:25">
      <c r="B78" t="s">
        <v>20</v>
      </c>
      <c r="C78" t="s">
        <v>34</v>
      </c>
      <c r="D78" t="s">
        <v>12</v>
      </c>
      <c r="E78" t="s">
        <v>35</v>
      </c>
      <c r="F78" t="s">
        <v>1</v>
      </c>
    </row>
    <row r="79" spans="2:25">
      <c r="B79" t="s">
        <v>29</v>
      </c>
      <c r="C79" s="5">
        <v>20195059</v>
      </c>
      <c r="D79" s="3">
        <v>0.55619814300593273</v>
      </c>
      <c r="E79">
        <v>327</v>
      </c>
      <c r="F79" s="3">
        <v>0.63005780346820806</v>
      </c>
    </row>
    <row r="80" spans="2:25">
      <c r="B80" t="s">
        <v>30</v>
      </c>
      <c r="C80" s="5">
        <v>909325</v>
      </c>
      <c r="D80" s="3">
        <v>4.4999999999999998E-2</v>
      </c>
      <c r="E80">
        <v>8</v>
      </c>
      <c r="F80" s="3">
        <v>2.4E-2</v>
      </c>
    </row>
    <row r="82" spans="2:6">
      <c r="B82" t="s">
        <v>23</v>
      </c>
      <c r="C82" t="s">
        <v>34</v>
      </c>
      <c r="D82" t="s">
        <v>12</v>
      </c>
      <c r="E82" t="s">
        <v>35</v>
      </c>
      <c r="F82" t="s">
        <v>1</v>
      </c>
    </row>
    <row r="83" spans="2:6">
      <c r="B83" t="s">
        <v>29</v>
      </c>
      <c r="C83" s="5">
        <v>4316</v>
      </c>
      <c r="D83" s="3">
        <v>3.0000000000000001E-3</v>
      </c>
      <c r="E83">
        <v>2</v>
      </c>
      <c r="F83" s="3">
        <v>8.6999999999999994E-2</v>
      </c>
    </row>
    <row r="84" spans="2:6">
      <c r="B84" t="s">
        <v>30</v>
      </c>
      <c r="C84" s="5">
        <v>437</v>
      </c>
      <c r="D84" s="3">
        <v>0</v>
      </c>
      <c r="E84">
        <v>1</v>
      </c>
      <c r="F84" s="3">
        <v>3.0000000000000001E-3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7084D-DA03-46CB-9D68-7E8EA5C139BE}">
  <dimension ref="B2:V16"/>
  <sheetViews>
    <sheetView topLeftCell="A10" zoomScale="60" zoomScaleNormal="60" workbookViewId="0">
      <selection activeCell="B13" sqref="B13"/>
    </sheetView>
  </sheetViews>
  <sheetFormatPr defaultRowHeight="14.5"/>
  <cols>
    <col min="2" max="2" width="35.54296875" bestFit="1" customWidth="1"/>
    <col min="3" max="3" width="22.54296875" bestFit="1" customWidth="1"/>
    <col min="4" max="4" width="10.7265625" customWidth="1"/>
    <col min="5" max="5" width="13.7265625" customWidth="1"/>
    <col min="6" max="6" width="10.7265625" customWidth="1"/>
    <col min="18" max="18" width="13.90625" bestFit="1" customWidth="1"/>
    <col min="19" max="19" width="11.6328125" bestFit="1" customWidth="1"/>
    <col min="20" max="20" width="12.6328125" bestFit="1" customWidth="1"/>
    <col min="21" max="21" width="5.26953125" bestFit="1" customWidth="1"/>
    <col min="22" max="22" width="12.6328125" bestFit="1" customWidth="1"/>
  </cols>
  <sheetData>
    <row r="2" spans="2:22" ht="18.5">
      <c r="B2" s="39" t="s">
        <v>20</v>
      </c>
      <c r="C2" s="35" t="s">
        <v>34</v>
      </c>
      <c r="D2" s="35" t="s">
        <v>12</v>
      </c>
      <c r="E2" s="35" t="s">
        <v>35</v>
      </c>
      <c r="F2" s="35" t="s">
        <v>1</v>
      </c>
      <c r="R2" s="25"/>
      <c r="S2" s="25"/>
    </row>
    <row r="3" spans="2:22" ht="18.5">
      <c r="B3" s="52" t="s">
        <v>29</v>
      </c>
      <c r="C3" s="36">
        <v>20195059</v>
      </c>
      <c r="D3" s="37">
        <v>0.55619814300593273</v>
      </c>
      <c r="E3" s="38">
        <v>327</v>
      </c>
      <c r="F3" s="37">
        <v>0.63005780346820806</v>
      </c>
      <c r="R3" s="30"/>
      <c r="S3" s="30"/>
    </row>
    <row r="4" spans="2:22" ht="18.5">
      <c r="B4" s="53" t="s">
        <v>30</v>
      </c>
      <c r="C4" s="36">
        <v>909325</v>
      </c>
      <c r="D4" s="37">
        <v>4.4999999999999998E-2</v>
      </c>
      <c r="E4" s="38">
        <v>8</v>
      </c>
      <c r="F4" s="37">
        <v>2.4E-2</v>
      </c>
    </row>
    <row r="5" spans="2:22">
      <c r="R5" t="s">
        <v>33</v>
      </c>
      <c r="T5" t="s">
        <v>1</v>
      </c>
      <c r="V5" t="s">
        <v>12</v>
      </c>
    </row>
    <row r="6" spans="2:22" ht="18.5">
      <c r="B6" s="40" t="s">
        <v>23</v>
      </c>
      <c r="C6" s="41" t="s">
        <v>34</v>
      </c>
      <c r="D6" s="41" t="s">
        <v>12</v>
      </c>
      <c r="E6" s="41" t="s">
        <v>35</v>
      </c>
      <c r="F6" s="42" t="s">
        <v>1</v>
      </c>
      <c r="R6" t="s">
        <v>34</v>
      </c>
      <c r="S6">
        <v>2831063576</v>
      </c>
      <c r="T6" s="3">
        <f>D3</f>
        <v>0.55619814300593273</v>
      </c>
      <c r="U6">
        <v>3476</v>
      </c>
      <c r="V6" s="30">
        <f>D4</f>
        <v>4.4999999999999998E-2</v>
      </c>
    </row>
    <row r="7" spans="2:22" ht="18.5">
      <c r="B7" s="49" t="s">
        <v>29</v>
      </c>
      <c r="C7" s="24">
        <v>4316</v>
      </c>
      <c r="D7" s="25">
        <v>3.0000000000000001E-3</v>
      </c>
      <c r="E7" s="26">
        <v>2</v>
      </c>
      <c r="F7" s="27">
        <v>8.6999999999999994E-2</v>
      </c>
      <c r="R7" t="s">
        <v>35</v>
      </c>
      <c r="S7">
        <v>194367471</v>
      </c>
      <c r="T7" s="27">
        <f>F3</f>
        <v>0.63005780346820806</v>
      </c>
      <c r="U7">
        <v>701</v>
      </c>
      <c r="V7" s="32">
        <f>F4</f>
        <v>2.4E-2</v>
      </c>
    </row>
    <row r="8" spans="2:22" ht="18.5">
      <c r="B8" s="50" t="s">
        <v>30</v>
      </c>
      <c r="C8" s="29">
        <v>437</v>
      </c>
      <c r="D8" s="30">
        <v>0</v>
      </c>
      <c r="E8" s="31">
        <v>1</v>
      </c>
      <c r="F8" s="32">
        <v>3.0000000000000001E-3</v>
      </c>
    </row>
    <row r="9" spans="2:22">
      <c r="B9" t="s">
        <v>72</v>
      </c>
      <c r="R9" t="s">
        <v>34</v>
      </c>
      <c r="S9">
        <v>2831063576</v>
      </c>
      <c r="T9" s="3">
        <f>D11</f>
        <v>0.47199999999999998</v>
      </c>
      <c r="U9">
        <v>3476</v>
      </c>
      <c r="V9" s="3">
        <f>D12</f>
        <v>4.2000000000000003E-2</v>
      </c>
    </row>
    <row r="10" spans="2:22" ht="18.5">
      <c r="B10" s="40" t="s">
        <v>20</v>
      </c>
      <c r="C10" s="41" t="s">
        <v>34</v>
      </c>
      <c r="D10" s="41" t="s">
        <v>12</v>
      </c>
      <c r="E10" s="41" t="s">
        <v>35</v>
      </c>
      <c r="F10" s="42" t="s">
        <v>1</v>
      </c>
      <c r="R10" t="s">
        <v>35</v>
      </c>
      <c r="S10">
        <v>194367471</v>
      </c>
      <c r="T10" s="3">
        <f>F11</f>
        <v>0.66100000000000003</v>
      </c>
      <c r="U10">
        <v>701</v>
      </c>
      <c r="V10" s="3">
        <f>F12</f>
        <v>0.14199999999999999</v>
      </c>
    </row>
    <row r="11" spans="2:22" ht="18.5">
      <c r="B11" s="49" t="s">
        <v>29</v>
      </c>
      <c r="C11" s="24">
        <v>39236830559</v>
      </c>
      <c r="D11" s="25">
        <v>0.47199999999999998</v>
      </c>
      <c r="E11" s="26">
        <v>24768</v>
      </c>
      <c r="F11" s="27">
        <v>0.66100000000000003</v>
      </c>
    </row>
    <row r="12" spans="2:22" ht="18.5">
      <c r="B12" s="28" t="s">
        <v>30</v>
      </c>
      <c r="C12" s="29">
        <v>3507046162</v>
      </c>
      <c r="D12" s="30">
        <v>4.2000000000000003E-2</v>
      </c>
      <c r="E12" s="31">
        <v>5330</v>
      </c>
      <c r="F12" s="32">
        <v>0.14199999999999999</v>
      </c>
      <c r="R12" t="s">
        <v>34</v>
      </c>
      <c r="S12">
        <v>2831063576</v>
      </c>
      <c r="T12" s="3">
        <v>0.11055588334057677</v>
      </c>
      <c r="U12">
        <v>3476</v>
      </c>
      <c r="V12" s="3">
        <v>1.5048274396811114E-3</v>
      </c>
    </row>
    <row r="13" spans="2:22">
      <c r="B13" t="s">
        <v>72</v>
      </c>
      <c r="R13" t="s">
        <v>35</v>
      </c>
      <c r="S13">
        <v>194367471</v>
      </c>
      <c r="T13" s="3">
        <v>0.34550989345509892</v>
      </c>
      <c r="U13">
        <v>701</v>
      </c>
      <c r="V13" s="3">
        <v>2.2831050228310501E-2</v>
      </c>
    </row>
    <row r="14" spans="2:22" ht="18.5">
      <c r="B14" s="40" t="s">
        <v>23</v>
      </c>
      <c r="C14" s="41" t="s">
        <v>34</v>
      </c>
      <c r="D14" s="41" t="s">
        <v>12</v>
      </c>
      <c r="E14" s="41" t="s">
        <v>35</v>
      </c>
      <c r="F14" s="42" t="s">
        <v>1</v>
      </c>
    </row>
    <row r="15" spans="2:22" ht="18.5">
      <c r="B15" s="49" t="s">
        <v>29</v>
      </c>
      <c r="C15" s="24">
        <v>2001650635</v>
      </c>
      <c r="D15" s="25">
        <v>9.0999999999999998E-2</v>
      </c>
      <c r="E15" s="26">
        <v>133</v>
      </c>
      <c r="F15" s="27">
        <v>0.14899999999999999</v>
      </c>
    </row>
    <row r="16" spans="2:22" ht="18.5">
      <c r="B16" s="28" t="s">
        <v>30</v>
      </c>
      <c r="C16" s="29">
        <v>34941094</v>
      </c>
      <c r="D16" s="30">
        <v>2E-3</v>
      </c>
      <c r="E16" s="31">
        <v>14</v>
      </c>
      <c r="F16" s="32">
        <v>1.6E-2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AB317-3D3E-45B3-840D-32ADEB700C98}">
  <dimension ref="B1:I119"/>
  <sheetViews>
    <sheetView tabSelected="1" topLeftCell="A4" workbookViewId="0">
      <selection activeCell="B13" sqref="B13:I13"/>
    </sheetView>
  </sheetViews>
  <sheetFormatPr defaultRowHeight="14.5"/>
  <cols>
    <col min="2" max="2" width="51.36328125" bestFit="1" customWidth="1"/>
    <col min="5" max="5" width="14.1796875" style="5" bestFit="1" customWidth="1"/>
    <col min="6" max="6" width="20" style="3" customWidth="1"/>
    <col min="7" max="7" width="13.6328125" style="3" customWidth="1"/>
    <col min="8" max="8" width="15.453125" style="3" customWidth="1"/>
    <col min="9" max="9" width="12.453125" style="3" customWidth="1"/>
  </cols>
  <sheetData>
    <row r="1" spans="2:9" ht="31">
      <c r="B1" s="55" t="s">
        <v>46</v>
      </c>
      <c r="C1" s="55" t="s">
        <v>47</v>
      </c>
      <c r="D1" s="55" t="s">
        <v>41</v>
      </c>
      <c r="E1" s="56" t="s">
        <v>42</v>
      </c>
      <c r="F1" s="57" t="s">
        <v>48</v>
      </c>
      <c r="G1" s="57" t="s">
        <v>49</v>
      </c>
      <c r="H1" s="57" t="s">
        <v>50</v>
      </c>
      <c r="I1" s="57" t="s">
        <v>51</v>
      </c>
    </row>
    <row r="2" spans="2:9">
      <c r="B2" t="s">
        <v>56</v>
      </c>
      <c r="C2">
        <v>70220</v>
      </c>
      <c r="D2">
        <v>23</v>
      </c>
      <c r="E2" s="5">
        <v>3460775</v>
      </c>
      <c r="F2" s="90">
        <v>0.44154589371980679</v>
      </c>
      <c r="G2" s="54">
        <v>0.34782608695652173</v>
      </c>
      <c r="H2" s="3">
        <v>0.34782608695652173</v>
      </c>
      <c r="I2" s="3">
        <v>0.30434782608695654</v>
      </c>
    </row>
    <row r="3" spans="2:9">
      <c r="B3" t="s">
        <v>76</v>
      </c>
      <c r="C3">
        <v>71124</v>
      </c>
      <c r="D3">
        <v>13</v>
      </c>
      <c r="E3" s="5">
        <v>2732627</v>
      </c>
      <c r="F3" s="3">
        <v>0.39468864468864473</v>
      </c>
      <c r="G3" s="3">
        <v>0.30769230769230771</v>
      </c>
      <c r="H3" s="3">
        <v>0.23076923076923078</v>
      </c>
      <c r="I3" s="3">
        <v>0.30769230769230771</v>
      </c>
    </row>
    <row r="4" spans="2:9">
      <c r="B4" t="s">
        <v>77</v>
      </c>
      <c r="C4">
        <v>81300</v>
      </c>
      <c r="D4">
        <v>3</v>
      </c>
      <c r="E4" s="5">
        <v>2093250</v>
      </c>
      <c r="F4" s="3">
        <v>0</v>
      </c>
      <c r="G4" s="3">
        <v>0</v>
      </c>
      <c r="H4" s="54">
        <v>1</v>
      </c>
      <c r="I4" s="3">
        <v>0</v>
      </c>
    </row>
    <row r="5" spans="2:9">
      <c r="B5" t="s">
        <v>78</v>
      </c>
      <c r="C5">
        <v>45110</v>
      </c>
      <c r="D5">
        <v>17</v>
      </c>
      <c r="E5" s="5">
        <v>1952326</v>
      </c>
      <c r="F5" s="3">
        <v>0.14117647058823532</v>
      </c>
      <c r="G5" s="3">
        <v>0.11764705882352941</v>
      </c>
      <c r="H5" s="3">
        <v>0.6470588235294118</v>
      </c>
      <c r="I5" s="3">
        <v>0</v>
      </c>
    </row>
    <row r="6" spans="2:9">
      <c r="B6" t="s">
        <v>79</v>
      </c>
      <c r="C6">
        <v>74900</v>
      </c>
      <c r="D6">
        <v>10</v>
      </c>
      <c r="E6" s="5">
        <v>1661985</v>
      </c>
      <c r="F6" s="3">
        <v>0.28749999999999998</v>
      </c>
      <c r="G6" s="3">
        <v>0.1</v>
      </c>
      <c r="H6" s="3">
        <v>0.6</v>
      </c>
      <c r="I6" s="3">
        <v>0.1</v>
      </c>
    </row>
    <row r="7" spans="2:9">
      <c r="B7" t="s">
        <v>80</v>
      </c>
      <c r="C7">
        <v>71121</v>
      </c>
      <c r="D7">
        <v>7</v>
      </c>
      <c r="E7" s="5">
        <v>1474855</v>
      </c>
      <c r="F7" s="3">
        <v>0.19999999999999998</v>
      </c>
      <c r="G7" s="3">
        <v>0.14285714285714285</v>
      </c>
      <c r="H7" s="3">
        <v>0.5714285714285714</v>
      </c>
      <c r="I7" s="54">
        <v>0.5714285714285714</v>
      </c>
    </row>
    <row r="8" spans="2:9">
      <c r="B8" t="s">
        <v>67</v>
      </c>
      <c r="C8">
        <v>61100</v>
      </c>
      <c r="D8">
        <v>5</v>
      </c>
      <c r="E8" s="5">
        <v>1388640</v>
      </c>
      <c r="F8" s="3">
        <v>7.857142857142857E-2</v>
      </c>
      <c r="G8" s="90">
        <v>0</v>
      </c>
      <c r="H8" s="3">
        <v>0.6</v>
      </c>
      <c r="I8" s="3">
        <v>0</v>
      </c>
    </row>
    <row r="9" spans="2:9">
      <c r="B9" t="s">
        <v>81</v>
      </c>
      <c r="C9">
        <v>82990</v>
      </c>
      <c r="D9">
        <v>1</v>
      </c>
      <c r="E9" s="5">
        <v>1247646</v>
      </c>
      <c r="F9" s="54">
        <v>1</v>
      </c>
      <c r="G9" s="3">
        <v>0</v>
      </c>
      <c r="H9" s="3">
        <v>0</v>
      </c>
      <c r="I9" s="3">
        <v>0</v>
      </c>
    </row>
    <row r="10" spans="2:9">
      <c r="B10" t="s">
        <v>82</v>
      </c>
      <c r="C10">
        <v>73111</v>
      </c>
      <c r="D10">
        <v>5</v>
      </c>
      <c r="E10" s="5">
        <v>938761</v>
      </c>
      <c r="F10" s="3">
        <v>0.4</v>
      </c>
      <c r="G10" s="3">
        <v>0</v>
      </c>
      <c r="H10" s="90">
        <v>0.6</v>
      </c>
      <c r="I10" s="3">
        <v>0.2</v>
      </c>
    </row>
    <row r="11" spans="2:9">
      <c r="B11" t="s">
        <v>83</v>
      </c>
      <c r="C11">
        <v>71129</v>
      </c>
      <c r="D11">
        <v>3</v>
      </c>
      <c r="E11" s="5">
        <v>888889</v>
      </c>
      <c r="F11" s="54">
        <v>0</v>
      </c>
      <c r="G11" s="3">
        <v>0</v>
      </c>
      <c r="H11" s="3">
        <v>1</v>
      </c>
      <c r="I11" s="3">
        <v>0</v>
      </c>
    </row>
    <row r="13" spans="2:9" ht="31">
      <c r="B13" s="110" t="s">
        <v>46</v>
      </c>
      <c r="C13" s="111" t="s">
        <v>47</v>
      </c>
      <c r="D13" s="111" t="s">
        <v>41</v>
      </c>
      <c r="E13" s="112" t="s">
        <v>42</v>
      </c>
      <c r="F13" s="113" t="s">
        <v>48</v>
      </c>
      <c r="G13" s="113" t="s">
        <v>49</v>
      </c>
      <c r="H13" s="113" t="s">
        <v>50</v>
      </c>
      <c r="I13" s="114" t="s">
        <v>51</v>
      </c>
    </row>
    <row r="14" spans="2:9">
      <c r="B14" s="13" t="s">
        <v>56</v>
      </c>
      <c r="C14" s="14">
        <v>70220</v>
      </c>
      <c r="D14" s="71">
        <v>23</v>
      </c>
      <c r="E14" s="70">
        <v>3460775</v>
      </c>
      <c r="F14" s="62">
        <v>0.44154589371980679</v>
      </c>
      <c r="G14" s="62">
        <v>0.34782608695652173</v>
      </c>
      <c r="H14" s="59">
        <v>0.34782608695652173</v>
      </c>
      <c r="I14" s="60">
        <v>0.30434782608695654</v>
      </c>
    </row>
    <row r="15" spans="2:9">
      <c r="B15" s="13" t="s">
        <v>84</v>
      </c>
      <c r="C15" s="14">
        <v>55101</v>
      </c>
      <c r="D15" s="14">
        <v>23</v>
      </c>
      <c r="E15" s="58">
        <v>350344</v>
      </c>
      <c r="F15" s="59">
        <v>0.37187088274044805</v>
      </c>
      <c r="G15" s="59">
        <v>8.6956521739130432E-2</v>
      </c>
      <c r="H15" s="59">
        <v>0.43478260869565216</v>
      </c>
      <c r="I15" s="60">
        <v>0.17391304347826086</v>
      </c>
    </row>
    <row r="16" spans="2:9">
      <c r="B16" s="13" t="s">
        <v>57</v>
      </c>
      <c r="C16" s="14">
        <v>56100</v>
      </c>
      <c r="D16" s="14">
        <v>18</v>
      </c>
      <c r="E16" s="58">
        <v>81441</v>
      </c>
      <c r="F16" s="59">
        <v>0.37830687830687831</v>
      </c>
      <c r="G16" s="59">
        <v>0</v>
      </c>
      <c r="H16" s="59">
        <v>0.55555555555555558</v>
      </c>
      <c r="I16" s="60">
        <v>0.16666666666666666</v>
      </c>
    </row>
    <row r="17" spans="2:9">
      <c r="B17" s="13" t="s">
        <v>78</v>
      </c>
      <c r="C17" s="14">
        <v>45110</v>
      </c>
      <c r="D17" s="14">
        <v>17</v>
      </c>
      <c r="E17" s="58">
        <v>1952326</v>
      </c>
      <c r="F17" s="59">
        <v>0.14117647058823532</v>
      </c>
      <c r="G17" s="68">
        <v>0.11764705882352941</v>
      </c>
      <c r="H17" s="59">
        <v>0.6470588235294118</v>
      </c>
      <c r="I17" s="60">
        <v>0</v>
      </c>
    </row>
    <row r="18" spans="2:9">
      <c r="B18" s="13" t="s">
        <v>76</v>
      </c>
      <c r="C18" s="14">
        <v>71124</v>
      </c>
      <c r="D18" s="14">
        <v>13</v>
      </c>
      <c r="E18" s="58">
        <v>2732627</v>
      </c>
      <c r="F18" s="59">
        <v>0.39468864468864473</v>
      </c>
      <c r="G18" s="59">
        <v>0.30769230769230771</v>
      </c>
      <c r="H18" s="59">
        <v>0.23076923076923078</v>
      </c>
      <c r="I18" s="61">
        <v>0.30769230769230771</v>
      </c>
    </row>
    <row r="19" spans="2:9">
      <c r="B19" s="13" t="s">
        <v>79</v>
      </c>
      <c r="C19" s="14">
        <v>74900</v>
      </c>
      <c r="D19" s="14">
        <v>10</v>
      </c>
      <c r="E19" s="58">
        <v>1661985</v>
      </c>
      <c r="F19" s="59">
        <v>0.28749999999999998</v>
      </c>
      <c r="G19" s="59">
        <v>0.1</v>
      </c>
      <c r="H19" s="59">
        <v>0.6</v>
      </c>
      <c r="I19" s="69">
        <v>0.1</v>
      </c>
    </row>
    <row r="20" spans="2:9">
      <c r="B20" s="13" t="s">
        <v>66</v>
      </c>
      <c r="C20" s="14">
        <v>47522</v>
      </c>
      <c r="D20" s="14">
        <v>9</v>
      </c>
      <c r="E20" s="58">
        <v>420965</v>
      </c>
      <c r="F20" s="68">
        <v>3.7037037037037035E-2</v>
      </c>
      <c r="G20" s="68">
        <v>0</v>
      </c>
      <c r="H20" s="59">
        <v>0.88888888888888884</v>
      </c>
      <c r="I20" s="69">
        <v>0</v>
      </c>
    </row>
    <row r="21" spans="2:9">
      <c r="B21" s="13" t="s">
        <v>58</v>
      </c>
      <c r="C21" s="14">
        <v>85594</v>
      </c>
      <c r="D21" s="14">
        <v>9</v>
      </c>
      <c r="E21" s="58">
        <v>307025</v>
      </c>
      <c r="F21" s="59">
        <v>0.18888888888888888</v>
      </c>
      <c r="G21" s="59">
        <v>0.1111111111111111</v>
      </c>
      <c r="H21" s="68">
        <v>0.66666666666666663</v>
      </c>
      <c r="I21" s="60">
        <v>0.22222222222222221</v>
      </c>
    </row>
    <row r="22" spans="2:9">
      <c r="B22" s="13" t="s">
        <v>55</v>
      </c>
      <c r="C22" s="14">
        <v>43120</v>
      </c>
      <c r="D22" s="14">
        <v>9</v>
      </c>
      <c r="E22" s="58">
        <v>291064</v>
      </c>
      <c r="F22" s="59">
        <v>0</v>
      </c>
      <c r="G22" s="59">
        <v>0</v>
      </c>
      <c r="H22" s="68">
        <v>1</v>
      </c>
      <c r="I22" s="60">
        <v>0</v>
      </c>
    </row>
    <row r="23" spans="2:9">
      <c r="B23" s="15" t="s">
        <v>68</v>
      </c>
      <c r="C23" s="16">
        <v>45201</v>
      </c>
      <c r="D23" s="16">
        <v>9</v>
      </c>
      <c r="E23" s="63">
        <v>116609</v>
      </c>
      <c r="F23" s="67">
        <v>0</v>
      </c>
      <c r="G23" s="65">
        <v>0</v>
      </c>
      <c r="H23" s="64">
        <v>1</v>
      </c>
      <c r="I23" s="66">
        <v>0</v>
      </c>
    </row>
    <row r="25" spans="2:9" ht="31">
      <c r="B25" s="105" t="s">
        <v>46</v>
      </c>
      <c r="C25" s="106" t="s">
        <v>47</v>
      </c>
      <c r="D25" s="106" t="s">
        <v>41</v>
      </c>
      <c r="E25" s="107" t="s">
        <v>42</v>
      </c>
      <c r="F25" s="108" t="s">
        <v>48</v>
      </c>
      <c r="G25" s="108" t="s">
        <v>49</v>
      </c>
      <c r="H25" s="108" t="s">
        <v>50</v>
      </c>
      <c r="I25" s="109" t="s">
        <v>51</v>
      </c>
    </row>
    <row r="26" spans="2:9">
      <c r="B26" s="13" t="s">
        <v>60</v>
      </c>
      <c r="C26" s="14">
        <v>74300</v>
      </c>
      <c r="D26" s="14">
        <v>3</v>
      </c>
      <c r="E26" s="58">
        <v>182829</v>
      </c>
      <c r="F26" s="62">
        <v>0.77777777777777779</v>
      </c>
      <c r="G26" s="59">
        <v>0</v>
      </c>
      <c r="H26" s="59">
        <v>0</v>
      </c>
      <c r="I26" s="60">
        <v>0</v>
      </c>
    </row>
    <row r="27" spans="2:9">
      <c r="B27" s="13" t="s">
        <v>59</v>
      </c>
      <c r="C27" s="14">
        <v>47761</v>
      </c>
      <c r="D27" s="14">
        <v>4</v>
      </c>
      <c r="E27" s="58">
        <v>23594</v>
      </c>
      <c r="F27" s="59">
        <v>0.625</v>
      </c>
      <c r="G27" s="59">
        <v>0.25</v>
      </c>
      <c r="H27" s="59">
        <v>0.25</v>
      </c>
      <c r="I27" s="60">
        <v>0</v>
      </c>
    </row>
    <row r="28" spans="2:9">
      <c r="B28" s="13" t="s">
        <v>85</v>
      </c>
      <c r="C28" s="14">
        <v>75000</v>
      </c>
      <c r="D28" s="14">
        <v>4</v>
      </c>
      <c r="E28" s="58">
        <v>13265</v>
      </c>
      <c r="F28" s="59">
        <v>0.5</v>
      </c>
      <c r="G28" s="62">
        <v>0.5</v>
      </c>
      <c r="H28" s="59">
        <v>0.25</v>
      </c>
      <c r="I28" s="60">
        <v>0.25</v>
      </c>
    </row>
    <row r="29" spans="2:9">
      <c r="B29" s="13" t="s">
        <v>56</v>
      </c>
      <c r="C29" s="14">
        <v>70220</v>
      </c>
      <c r="D29" s="71">
        <v>23</v>
      </c>
      <c r="E29" s="70">
        <v>3460775</v>
      </c>
      <c r="F29" s="59">
        <v>0.44154589371980679</v>
      </c>
      <c r="G29" s="68">
        <v>0.34782608695652173</v>
      </c>
      <c r="H29" s="59">
        <v>0.34782608695652173</v>
      </c>
      <c r="I29" s="69">
        <v>0.30434782608695654</v>
      </c>
    </row>
    <row r="30" spans="2:9">
      <c r="B30" s="13" t="s">
        <v>65</v>
      </c>
      <c r="C30" s="14">
        <v>94111</v>
      </c>
      <c r="D30" s="14">
        <v>3</v>
      </c>
      <c r="E30" s="58">
        <v>26892</v>
      </c>
      <c r="F30" s="59">
        <v>0.42592592592592587</v>
      </c>
      <c r="G30" s="59">
        <v>0.33333333333333331</v>
      </c>
      <c r="H30" s="59">
        <v>0</v>
      </c>
      <c r="I30" s="60">
        <v>0.33333333333333331</v>
      </c>
    </row>
    <row r="31" spans="2:9">
      <c r="B31" s="13" t="s">
        <v>82</v>
      </c>
      <c r="C31" s="14">
        <v>73111</v>
      </c>
      <c r="D31" s="14">
        <v>5</v>
      </c>
      <c r="E31" s="58">
        <v>938761</v>
      </c>
      <c r="F31" s="59">
        <v>0.4</v>
      </c>
      <c r="G31" s="59">
        <v>0</v>
      </c>
      <c r="H31" s="62">
        <v>0.6</v>
      </c>
      <c r="I31" s="69">
        <v>0.2</v>
      </c>
    </row>
    <row r="32" spans="2:9">
      <c r="B32" s="13" t="s">
        <v>86</v>
      </c>
      <c r="C32" s="14">
        <v>47711</v>
      </c>
      <c r="D32" s="14">
        <v>3</v>
      </c>
      <c r="E32" s="58">
        <v>34140</v>
      </c>
      <c r="F32" s="68">
        <v>0.39999999999999997</v>
      </c>
      <c r="G32" s="68">
        <v>0</v>
      </c>
      <c r="H32" s="59">
        <v>0.33333333333333331</v>
      </c>
      <c r="I32" s="69">
        <v>0</v>
      </c>
    </row>
    <row r="33" spans="2:9">
      <c r="B33" s="13" t="s">
        <v>76</v>
      </c>
      <c r="C33" s="14">
        <v>71124</v>
      </c>
      <c r="D33" s="14">
        <v>13</v>
      </c>
      <c r="E33" s="58">
        <v>2732627</v>
      </c>
      <c r="F33" s="59">
        <v>0.39468864468864473</v>
      </c>
      <c r="G33" s="68">
        <v>0.30769230769230771</v>
      </c>
      <c r="H33" s="68">
        <v>0.23076923076923078</v>
      </c>
      <c r="I33" s="61">
        <v>0.30769230769230771</v>
      </c>
    </row>
    <row r="34" spans="2:9">
      <c r="B34" s="13" t="s">
        <v>57</v>
      </c>
      <c r="C34" s="14">
        <v>56100</v>
      </c>
      <c r="D34" s="14">
        <v>18</v>
      </c>
      <c r="E34" s="58">
        <v>81441</v>
      </c>
      <c r="F34" s="59">
        <v>0.37830687830687831</v>
      </c>
      <c r="G34" s="59">
        <v>0</v>
      </c>
      <c r="H34" s="68">
        <v>0.55555555555555558</v>
      </c>
      <c r="I34" s="60">
        <v>0.16666666666666666</v>
      </c>
    </row>
    <row r="35" spans="2:9">
      <c r="B35" s="15" t="s">
        <v>84</v>
      </c>
      <c r="C35" s="16">
        <v>55101</v>
      </c>
      <c r="D35" s="16">
        <v>23</v>
      </c>
      <c r="E35" s="63">
        <v>350344</v>
      </c>
      <c r="F35" s="67">
        <v>0.37187088274044805</v>
      </c>
      <c r="G35" s="65">
        <v>8.6956521739130432E-2</v>
      </c>
      <c r="H35" s="67">
        <v>0.43478260869565216</v>
      </c>
      <c r="I35" s="66">
        <v>0.17391304347826086</v>
      </c>
    </row>
    <row r="37" spans="2:9" ht="31">
      <c r="B37" s="72" t="s">
        <v>46</v>
      </c>
      <c r="C37" s="73" t="s">
        <v>47</v>
      </c>
      <c r="D37" s="73" t="s">
        <v>41</v>
      </c>
      <c r="E37" s="74" t="s">
        <v>42</v>
      </c>
      <c r="F37" s="75" t="s">
        <v>48</v>
      </c>
      <c r="G37" s="75" t="s">
        <v>49</v>
      </c>
      <c r="H37" s="75" t="s">
        <v>50</v>
      </c>
      <c r="I37" s="76" t="s">
        <v>51</v>
      </c>
    </row>
    <row r="38" spans="2:9">
      <c r="B38" s="13" t="s">
        <v>64</v>
      </c>
      <c r="C38" s="14">
        <v>72190</v>
      </c>
      <c r="D38" s="14">
        <v>3</v>
      </c>
      <c r="E38" s="58">
        <v>269005</v>
      </c>
      <c r="F38" s="68">
        <v>0.26666666666666666</v>
      </c>
      <c r="G38" s="62">
        <v>0.66666666666666663</v>
      </c>
      <c r="H38" s="59">
        <v>0.33333333333333331</v>
      </c>
      <c r="I38" s="61">
        <v>0.33333333333333331</v>
      </c>
    </row>
    <row r="39" spans="2:9">
      <c r="B39" s="13" t="s">
        <v>85</v>
      </c>
      <c r="C39" s="14">
        <v>75000</v>
      </c>
      <c r="D39" s="14">
        <v>4</v>
      </c>
      <c r="E39" s="58">
        <v>13265</v>
      </c>
      <c r="F39" s="62">
        <v>0.5</v>
      </c>
      <c r="G39" s="59">
        <v>0.5</v>
      </c>
      <c r="H39" s="59">
        <v>0.25</v>
      </c>
      <c r="I39" s="60">
        <v>0.25</v>
      </c>
    </row>
    <row r="40" spans="2:9">
      <c r="B40" s="13" t="s">
        <v>61</v>
      </c>
      <c r="C40" s="14">
        <v>55202</v>
      </c>
      <c r="D40" s="14">
        <v>5</v>
      </c>
      <c r="E40" s="58">
        <v>113554</v>
      </c>
      <c r="F40" s="59">
        <v>0.2</v>
      </c>
      <c r="G40" s="59">
        <v>0.4</v>
      </c>
      <c r="H40" s="59">
        <v>0.6</v>
      </c>
      <c r="I40" s="60">
        <v>0.2</v>
      </c>
    </row>
    <row r="41" spans="2:9">
      <c r="B41" s="13" t="s">
        <v>56</v>
      </c>
      <c r="C41" s="14">
        <v>70220</v>
      </c>
      <c r="D41" s="71">
        <v>23</v>
      </c>
      <c r="E41" s="70">
        <v>3460775</v>
      </c>
      <c r="F41" s="59">
        <v>0.44154589371980679</v>
      </c>
      <c r="G41" s="68">
        <v>0.34782608695652173</v>
      </c>
      <c r="H41" s="59">
        <v>0.34782608695652173</v>
      </c>
      <c r="I41" s="69">
        <v>0.30434782608695654</v>
      </c>
    </row>
    <row r="42" spans="2:9">
      <c r="B42" s="13" t="s">
        <v>63</v>
      </c>
      <c r="C42" s="14">
        <v>2200</v>
      </c>
      <c r="D42" s="14">
        <v>6</v>
      </c>
      <c r="E42" s="58">
        <v>625260</v>
      </c>
      <c r="F42" s="59">
        <v>0.18333333333333335</v>
      </c>
      <c r="G42" s="59">
        <v>0.33333333333333331</v>
      </c>
      <c r="H42" s="62">
        <v>0.66666666666666663</v>
      </c>
      <c r="I42" s="69">
        <v>0.16666666666666666</v>
      </c>
    </row>
    <row r="43" spans="2:9">
      <c r="B43" s="13" t="s">
        <v>88</v>
      </c>
      <c r="C43" s="14">
        <v>58140</v>
      </c>
      <c r="D43" s="14">
        <v>6</v>
      </c>
      <c r="E43" s="58">
        <v>115475</v>
      </c>
      <c r="F43" s="59">
        <v>0.30138888888888887</v>
      </c>
      <c r="G43" s="59">
        <v>0.33333333333333331</v>
      </c>
      <c r="H43" s="59">
        <v>0.16666666666666666</v>
      </c>
      <c r="I43" s="69">
        <v>0.16666666666666666</v>
      </c>
    </row>
    <row r="44" spans="2:9">
      <c r="B44" s="13" t="s">
        <v>89</v>
      </c>
      <c r="C44" s="14">
        <v>58190</v>
      </c>
      <c r="D44" s="14">
        <v>3</v>
      </c>
      <c r="E44" s="58">
        <v>81351</v>
      </c>
      <c r="F44" s="68">
        <v>0.16666666666666666</v>
      </c>
      <c r="G44" s="68">
        <v>0.33333333333333331</v>
      </c>
      <c r="H44" s="59">
        <v>0.66666666666666663</v>
      </c>
      <c r="I44" s="69">
        <v>0</v>
      </c>
    </row>
    <row r="45" spans="2:9">
      <c r="B45" s="13" t="s">
        <v>53</v>
      </c>
      <c r="C45" s="14">
        <v>68201</v>
      </c>
      <c r="D45" s="14">
        <v>3</v>
      </c>
      <c r="E45" s="58">
        <v>36725</v>
      </c>
      <c r="F45" s="59">
        <v>0.25757575757575757</v>
      </c>
      <c r="G45" s="68">
        <v>0.33333333333333331</v>
      </c>
      <c r="H45" s="68">
        <v>0.33333333333333331</v>
      </c>
      <c r="I45" s="60">
        <v>0</v>
      </c>
    </row>
    <row r="46" spans="2:9">
      <c r="B46" s="13" t="s">
        <v>90</v>
      </c>
      <c r="C46" s="14">
        <v>47523</v>
      </c>
      <c r="D46" s="14">
        <v>3</v>
      </c>
      <c r="E46" s="77">
        <v>36421</v>
      </c>
      <c r="F46" s="59">
        <v>0.16666666666666666</v>
      </c>
      <c r="G46" s="59">
        <v>0.33333333333333331</v>
      </c>
      <c r="H46" s="62">
        <v>0.66666666666666663</v>
      </c>
      <c r="I46" s="60">
        <v>0</v>
      </c>
    </row>
    <row r="47" spans="2:9">
      <c r="B47" s="15" t="s">
        <v>65</v>
      </c>
      <c r="C47" s="16">
        <v>94111</v>
      </c>
      <c r="D47" s="16">
        <v>3</v>
      </c>
      <c r="E47" s="63">
        <v>26892</v>
      </c>
      <c r="F47" s="67">
        <v>0.42592592592592587</v>
      </c>
      <c r="G47" s="65">
        <v>0.33333333333333331</v>
      </c>
      <c r="H47" s="67">
        <v>0</v>
      </c>
      <c r="I47" s="91">
        <v>0.33333333333333331</v>
      </c>
    </row>
    <row r="49" spans="2:9" ht="31">
      <c r="B49" s="78" t="s">
        <v>46</v>
      </c>
      <c r="C49" s="79" t="s">
        <v>47</v>
      </c>
      <c r="D49" s="79" t="s">
        <v>41</v>
      </c>
      <c r="E49" s="80" t="s">
        <v>42</v>
      </c>
      <c r="F49" s="81" t="s">
        <v>48</v>
      </c>
      <c r="G49" s="81" t="s">
        <v>49</v>
      </c>
      <c r="H49" s="81" t="s">
        <v>50</v>
      </c>
      <c r="I49" s="82" t="s">
        <v>51</v>
      </c>
    </row>
    <row r="50" spans="2:9">
      <c r="B50" s="13" t="s">
        <v>77</v>
      </c>
      <c r="C50" s="14">
        <v>81300</v>
      </c>
      <c r="D50" s="14">
        <v>3</v>
      </c>
      <c r="E50" s="70">
        <v>2093250</v>
      </c>
      <c r="F50" s="68">
        <v>0</v>
      </c>
      <c r="G50" s="68">
        <v>0</v>
      </c>
      <c r="H50" s="62">
        <v>1</v>
      </c>
      <c r="I50" s="60">
        <v>0</v>
      </c>
    </row>
    <row r="51" spans="2:9">
      <c r="B51" s="13" t="s">
        <v>83</v>
      </c>
      <c r="C51" s="14">
        <v>71129</v>
      </c>
      <c r="D51" s="14">
        <v>3</v>
      </c>
      <c r="E51" s="58">
        <v>888889</v>
      </c>
      <c r="F51" s="59">
        <v>0</v>
      </c>
      <c r="G51" s="59">
        <v>0</v>
      </c>
      <c r="H51" s="59">
        <v>1</v>
      </c>
      <c r="I51" s="60">
        <v>0</v>
      </c>
    </row>
    <row r="52" spans="2:9">
      <c r="B52" s="13" t="s">
        <v>62</v>
      </c>
      <c r="C52" s="14">
        <v>2102</v>
      </c>
      <c r="D52" s="14">
        <v>5</v>
      </c>
      <c r="E52" s="58">
        <v>343582</v>
      </c>
      <c r="F52" s="59">
        <v>0</v>
      </c>
      <c r="G52" s="59">
        <v>0</v>
      </c>
      <c r="H52" s="59">
        <v>1</v>
      </c>
      <c r="I52" s="60">
        <v>0</v>
      </c>
    </row>
    <row r="53" spans="2:9">
      <c r="B53" s="13" t="s">
        <v>55</v>
      </c>
      <c r="C53" s="14">
        <v>43120</v>
      </c>
      <c r="D53" s="71">
        <v>9</v>
      </c>
      <c r="E53" s="77">
        <v>291064</v>
      </c>
      <c r="F53" s="59">
        <v>0</v>
      </c>
      <c r="G53" s="68">
        <v>0</v>
      </c>
      <c r="H53" s="59">
        <v>1</v>
      </c>
      <c r="I53" s="69">
        <v>0</v>
      </c>
    </row>
    <row r="54" spans="2:9">
      <c r="B54" s="13" t="s">
        <v>91</v>
      </c>
      <c r="C54" s="14">
        <v>49410</v>
      </c>
      <c r="D54" s="14">
        <v>4</v>
      </c>
      <c r="E54" s="58">
        <v>273590</v>
      </c>
      <c r="F54" s="68">
        <v>0</v>
      </c>
      <c r="G54" s="59">
        <v>0</v>
      </c>
      <c r="H54" s="59">
        <v>1</v>
      </c>
      <c r="I54" s="69">
        <v>0</v>
      </c>
    </row>
    <row r="55" spans="2:9">
      <c r="B55" s="13" t="s">
        <v>52</v>
      </c>
      <c r="C55" s="14">
        <v>41200</v>
      </c>
      <c r="D55" s="14">
        <v>4</v>
      </c>
      <c r="E55" s="58">
        <v>126523</v>
      </c>
      <c r="F55" s="59">
        <v>0</v>
      </c>
      <c r="G55" s="59">
        <v>0</v>
      </c>
      <c r="H55" s="59">
        <v>1</v>
      </c>
      <c r="I55" s="69">
        <v>0</v>
      </c>
    </row>
    <row r="56" spans="2:9">
      <c r="B56" s="13" t="s">
        <v>68</v>
      </c>
      <c r="C56" s="14">
        <v>45201</v>
      </c>
      <c r="D56" s="14">
        <v>9</v>
      </c>
      <c r="E56" s="77">
        <v>116609</v>
      </c>
      <c r="F56" s="68">
        <v>0</v>
      </c>
      <c r="G56" s="68">
        <v>0</v>
      </c>
      <c r="H56" s="59">
        <v>1</v>
      </c>
      <c r="I56" s="69">
        <v>0</v>
      </c>
    </row>
    <row r="57" spans="2:9">
      <c r="B57" s="13" t="s">
        <v>92</v>
      </c>
      <c r="C57" s="14">
        <v>45204</v>
      </c>
      <c r="D57" s="14">
        <v>3</v>
      </c>
      <c r="E57" s="58">
        <v>84155</v>
      </c>
      <c r="F57" s="59">
        <v>0</v>
      </c>
      <c r="G57" s="68">
        <v>0</v>
      </c>
      <c r="H57" s="68">
        <v>1</v>
      </c>
      <c r="I57" s="60">
        <v>0</v>
      </c>
    </row>
    <row r="58" spans="2:9">
      <c r="B58" s="13" t="s">
        <v>93</v>
      </c>
      <c r="C58" s="14">
        <v>47299</v>
      </c>
      <c r="D58" s="14">
        <v>3</v>
      </c>
      <c r="E58" s="77">
        <v>37052</v>
      </c>
      <c r="F58" s="59">
        <v>0</v>
      </c>
      <c r="G58" s="59">
        <v>0</v>
      </c>
      <c r="H58" s="68">
        <v>1</v>
      </c>
      <c r="I58" s="69">
        <v>0</v>
      </c>
    </row>
    <row r="59" spans="2:9">
      <c r="B59" s="15" t="s">
        <v>66</v>
      </c>
      <c r="C59" s="16">
        <v>47522</v>
      </c>
      <c r="D59" s="16">
        <v>9</v>
      </c>
      <c r="E59" s="63">
        <v>420965</v>
      </c>
      <c r="F59" s="64">
        <v>3.7037037037037035E-2</v>
      </c>
      <c r="G59" s="65">
        <v>0</v>
      </c>
      <c r="H59" s="67">
        <v>0.88888888888888884</v>
      </c>
      <c r="I59" s="66">
        <v>0</v>
      </c>
    </row>
    <row r="61" spans="2:9" ht="31">
      <c r="B61" s="83" t="s">
        <v>46</v>
      </c>
      <c r="C61" s="84" t="s">
        <v>47</v>
      </c>
      <c r="D61" s="84" t="s">
        <v>41</v>
      </c>
      <c r="E61" s="85" t="s">
        <v>42</v>
      </c>
      <c r="F61" s="86" t="s">
        <v>48</v>
      </c>
      <c r="G61" s="86" t="s">
        <v>49</v>
      </c>
      <c r="H61" s="86" t="s">
        <v>50</v>
      </c>
      <c r="I61" s="87" t="s">
        <v>51</v>
      </c>
    </row>
    <row r="62" spans="2:9">
      <c r="B62" s="13" t="s">
        <v>80</v>
      </c>
      <c r="C62" s="14">
        <v>71121</v>
      </c>
      <c r="D62" s="14">
        <v>7</v>
      </c>
      <c r="E62" s="58">
        <v>1474855</v>
      </c>
      <c r="F62" s="68">
        <v>0.19999999999999998</v>
      </c>
      <c r="G62" s="68">
        <v>0.14285714285714285</v>
      </c>
      <c r="H62" s="68">
        <v>0.5714285714285714</v>
      </c>
      <c r="I62" s="61">
        <v>0.5714285714285714</v>
      </c>
    </row>
    <row r="63" spans="2:9">
      <c r="B63" s="13" t="s">
        <v>87</v>
      </c>
      <c r="C63" s="14">
        <v>82300</v>
      </c>
      <c r="D63" s="14">
        <v>6</v>
      </c>
      <c r="E63" s="58">
        <v>87555</v>
      </c>
      <c r="F63" s="59">
        <v>0.33333333333333331</v>
      </c>
      <c r="G63" s="59">
        <v>0</v>
      </c>
      <c r="H63" s="59">
        <v>0.66666666666666663</v>
      </c>
      <c r="I63" s="60">
        <v>0.5</v>
      </c>
    </row>
    <row r="64" spans="2:9">
      <c r="B64" s="13" t="s">
        <v>54</v>
      </c>
      <c r="C64" s="14">
        <v>62020</v>
      </c>
      <c r="D64" s="14">
        <v>5</v>
      </c>
      <c r="E64" s="58">
        <v>223831</v>
      </c>
      <c r="F64" s="59">
        <v>0.14444444444444443</v>
      </c>
      <c r="G64" s="59">
        <v>0.2</v>
      </c>
      <c r="H64" s="59">
        <v>0.6</v>
      </c>
      <c r="I64" s="60">
        <v>0.4</v>
      </c>
    </row>
    <row r="65" spans="2:9">
      <c r="B65" s="13" t="s">
        <v>94</v>
      </c>
      <c r="C65" s="14">
        <v>16292</v>
      </c>
      <c r="D65" s="14">
        <v>3</v>
      </c>
      <c r="E65" s="77">
        <v>335816</v>
      </c>
      <c r="F65" s="59">
        <v>0.33333333333333331</v>
      </c>
      <c r="G65" s="68">
        <v>0</v>
      </c>
      <c r="H65" s="59">
        <v>0.66666666666666663</v>
      </c>
      <c r="I65" s="69">
        <v>0.33333333333333331</v>
      </c>
    </row>
    <row r="66" spans="2:9">
      <c r="B66" s="13" t="s">
        <v>64</v>
      </c>
      <c r="C66" s="14">
        <v>72190</v>
      </c>
      <c r="D66" s="14">
        <v>3</v>
      </c>
      <c r="E66" s="58">
        <v>269005</v>
      </c>
      <c r="F66" s="68">
        <v>0.26666666666666666</v>
      </c>
      <c r="G66" s="62">
        <v>0.66666666666666663</v>
      </c>
      <c r="H66" s="59">
        <v>0.33333333333333331</v>
      </c>
      <c r="I66" s="69">
        <v>0.33333333333333331</v>
      </c>
    </row>
    <row r="67" spans="2:9">
      <c r="B67" s="13" t="s">
        <v>95</v>
      </c>
      <c r="C67" s="14">
        <v>18122</v>
      </c>
      <c r="D67" s="14">
        <v>6</v>
      </c>
      <c r="E67" s="77">
        <v>216394</v>
      </c>
      <c r="F67" s="68">
        <v>0.1111111111111111</v>
      </c>
      <c r="G67" s="59">
        <v>0</v>
      </c>
      <c r="H67" s="62">
        <v>0.83333333333333337</v>
      </c>
      <c r="I67" s="69">
        <v>0.33333333333333331</v>
      </c>
    </row>
    <row r="68" spans="2:9">
      <c r="B68" s="13" t="s">
        <v>65</v>
      </c>
      <c r="C68" s="14">
        <v>94111</v>
      </c>
      <c r="D68" s="14">
        <v>3</v>
      </c>
      <c r="E68" s="77">
        <v>26892</v>
      </c>
      <c r="F68" s="62">
        <v>0.42592592592592587</v>
      </c>
      <c r="G68" s="68">
        <v>0.33333333333333331</v>
      </c>
      <c r="H68" s="59">
        <v>0</v>
      </c>
      <c r="I68" s="69">
        <v>0.33333333333333331</v>
      </c>
    </row>
    <row r="69" spans="2:9">
      <c r="B69" s="13" t="s">
        <v>96</v>
      </c>
      <c r="C69" s="14">
        <v>82910</v>
      </c>
      <c r="D69" s="14">
        <v>3</v>
      </c>
      <c r="E69" s="58">
        <v>4585</v>
      </c>
      <c r="F69" s="59">
        <v>0.33333333333333331</v>
      </c>
      <c r="G69" s="68">
        <v>0</v>
      </c>
      <c r="H69" s="68">
        <v>0.66666666666666663</v>
      </c>
      <c r="I69" s="60">
        <v>0.33333333333333331</v>
      </c>
    </row>
    <row r="70" spans="2:9">
      <c r="B70" s="13" t="s">
        <v>76</v>
      </c>
      <c r="C70" s="14">
        <v>71124</v>
      </c>
      <c r="D70" s="14">
        <v>13</v>
      </c>
      <c r="E70" s="77">
        <v>2732627</v>
      </c>
      <c r="F70" s="59">
        <v>0.39468864468864473</v>
      </c>
      <c r="G70" s="59">
        <v>0.30769230769230771</v>
      </c>
      <c r="H70" s="68">
        <v>0.23076923076923078</v>
      </c>
      <c r="I70" s="69">
        <v>0.30769230769230771</v>
      </c>
    </row>
    <row r="71" spans="2:9">
      <c r="B71" s="15" t="s">
        <v>56</v>
      </c>
      <c r="C71" s="16">
        <v>70220</v>
      </c>
      <c r="D71" s="92">
        <v>23</v>
      </c>
      <c r="E71" s="88">
        <v>3460775</v>
      </c>
      <c r="F71" s="67">
        <v>0.44154589371980679</v>
      </c>
      <c r="G71" s="67">
        <v>0.34782608695652173</v>
      </c>
      <c r="H71" s="67">
        <v>0.34782608695652173</v>
      </c>
      <c r="I71" s="66">
        <v>0.30434782608695654</v>
      </c>
    </row>
    <row r="73" spans="2:9" ht="31">
      <c r="B73" s="105" t="s">
        <v>46</v>
      </c>
      <c r="C73" s="106" t="s">
        <v>47</v>
      </c>
      <c r="D73" s="106" t="s">
        <v>41</v>
      </c>
      <c r="E73" s="107" t="s">
        <v>42</v>
      </c>
      <c r="F73" s="108" t="s">
        <v>48</v>
      </c>
      <c r="G73" s="108" t="s">
        <v>49</v>
      </c>
      <c r="H73" s="108" t="s">
        <v>50</v>
      </c>
      <c r="I73" s="109" t="s">
        <v>51</v>
      </c>
    </row>
    <row r="74" spans="2:9">
      <c r="B74" s="13" t="s">
        <v>77</v>
      </c>
      <c r="C74" s="14">
        <v>81300</v>
      </c>
      <c r="D74" s="14">
        <v>3</v>
      </c>
      <c r="E74" s="70">
        <v>2093250</v>
      </c>
      <c r="F74" s="68">
        <v>0</v>
      </c>
      <c r="G74" s="59">
        <v>0</v>
      </c>
      <c r="H74" s="62">
        <v>1</v>
      </c>
      <c r="I74" s="60">
        <v>0</v>
      </c>
    </row>
    <row r="75" spans="2:9">
      <c r="B75" s="13" t="s">
        <v>83</v>
      </c>
      <c r="C75" s="14">
        <v>71129</v>
      </c>
      <c r="D75" s="14">
        <v>3</v>
      </c>
      <c r="E75" s="77">
        <v>888889</v>
      </c>
      <c r="F75" s="59">
        <v>0</v>
      </c>
      <c r="G75" s="59">
        <v>0</v>
      </c>
      <c r="H75" s="59">
        <v>1</v>
      </c>
      <c r="I75" s="60">
        <v>0</v>
      </c>
    </row>
    <row r="76" spans="2:9">
      <c r="B76" s="13" t="s">
        <v>62</v>
      </c>
      <c r="C76" s="14">
        <v>2102</v>
      </c>
      <c r="D76" s="14">
        <v>5</v>
      </c>
      <c r="E76" s="58">
        <v>343582</v>
      </c>
      <c r="F76" s="59">
        <v>0</v>
      </c>
      <c r="G76" s="59">
        <v>0</v>
      </c>
      <c r="H76" s="59">
        <v>1</v>
      </c>
      <c r="I76" s="60">
        <v>0</v>
      </c>
    </row>
    <row r="77" spans="2:9">
      <c r="B77" s="13" t="s">
        <v>55</v>
      </c>
      <c r="C77" s="14">
        <v>43120</v>
      </c>
      <c r="D77" s="71">
        <v>9</v>
      </c>
      <c r="E77" s="77">
        <v>291064</v>
      </c>
      <c r="F77" s="59">
        <v>0</v>
      </c>
      <c r="G77" s="68">
        <v>0</v>
      </c>
      <c r="H77" s="59">
        <v>1</v>
      </c>
      <c r="I77" s="69">
        <v>0</v>
      </c>
    </row>
    <row r="78" spans="2:9">
      <c r="B78" s="13" t="s">
        <v>91</v>
      </c>
      <c r="C78" s="14">
        <v>49410</v>
      </c>
      <c r="D78" s="14">
        <v>4</v>
      </c>
      <c r="E78" s="58">
        <v>273590</v>
      </c>
      <c r="F78" s="59">
        <v>0</v>
      </c>
      <c r="G78" s="59">
        <v>0</v>
      </c>
      <c r="H78" s="59">
        <v>1</v>
      </c>
      <c r="I78" s="69">
        <v>0</v>
      </c>
    </row>
    <row r="79" spans="2:9">
      <c r="B79" s="13" t="s">
        <v>52</v>
      </c>
      <c r="C79" s="14">
        <v>41200</v>
      </c>
      <c r="D79" s="14">
        <v>4</v>
      </c>
      <c r="E79" s="58">
        <v>126523</v>
      </c>
      <c r="F79" s="59">
        <v>0</v>
      </c>
      <c r="G79" s="59">
        <v>0</v>
      </c>
      <c r="H79" s="59">
        <v>1</v>
      </c>
      <c r="I79" s="69">
        <v>0</v>
      </c>
    </row>
    <row r="80" spans="2:9">
      <c r="B80" s="13" t="s">
        <v>68</v>
      </c>
      <c r="C80" s="14">
        <v>45201</v>
      </c>
      <c r="D80" s="14">
        <v>9</v>
      </c>
      <c r="E80" s="58">
        <v>116609</v>
      </c>
      <c r="F80" s="68">
        <v>0</v>
      </c>
      <c r="G80" s="68">
        <v>0</v>
      </c>
      <c r="H80" s="59">
        <v>1</v>
      </c>
      <c r="I80" s="69">
        <v>0</v>
      </c>
    </row>
    <row r="81" spans="2:9">
      <c r="B81" s="13" t="s">
        <v>92</v>
      </c>
      <c r="C81" s="14">
        <v>45204</v>
      </c>
      <c r="D81" s="14">
        <v>3</v>
      </c>
      <c r="E81" s="58">
        <v>84155</v>
      </c>
      <c r="F81" s="59">
        <v>0</v>
      </c>
      <c r="G81" s="68">
        <v>0</v>
      </c>
      <c r="H81" s="68">
        <v>1</v>
      </c>
      <c r="I81" s="60">
        <v>0</v>
      </c>
    </row>
    <row r="82" spans="2:9">
      <c r="B82" s="13" t="s">
        <v>93</v>
      </c>
      <c r="C82" s="14">
        <v>47299</v>
      </c>
      <c r="D82" s="14">
        <v>3</v>
      </c>
      <c r="E82" s="58">
        <v>37052</v>
      </c>
      <c r="F82" s="59">
        <v>0</v>
      </c>
      <c r="G82" s="59">
        <v>0</v>
      </c>
      <c r="H82" s="68">
        <v>1</v>
      </c>
      <c r="I82" s="60">
        <v>0</v>
      </c>
    </row>
    <row r="83" spans="2:9">
      <c r="B83" s="15" t="s">
        <v>97</v>
      </c>
      <c r="C83" s="16">
        <v>43210</v>
      </c>
      <c r="D83" s="16">
        <v>6</v>
      </c>
      <c r="E83" s="63">
        <v>117072</v>
      </c>
      <c r="F83" s="64">
        <v>2.7777777777777776E-2</v>
      </c>
      <c r="G83" s="65">
        <v>0</v>
      </c>
      <c r="H83" s="67">
        <v>0.83333333333333337</v>
      </c>
      <c r="I83" s="66">
        <v>0</v>
      </c>
    </row>
    <row r="85" spans="2:9" ht="31">
      <c r="B85" s="72" t="s">
        <v>46</v>
      </c>
      <c r="C85" s="73" t="s">
        <v>47</v>
      </c>
      <c r="D85" s="73" t="s">
        <v>41</v>
      </c>
      <c r="E85" s="74" t="s">
        <v>42</v>
      </c>
      <c r="F85" s="75" t="s">
        <v>48</v>
      </c>
      <c r="G85" s="75" t="s">
        <v>49</v>
      </c>
      <c r="H85" s="75" t="s">
        <v>50</v>
      </c>
      <c r="I85" s="76" t="s">
        <v>51</v>
      </c>
    </row>
    <row r="86" spans="2:9">
      <c r="B86" s="13" t="s">
        <v>77</v>
      </c>
      <c r="C86" s="14">
        <v>81300</v>
      </c>
      <c r="D86" s="14">
        <v>3</v>
      </c>
      <c r="E86" s="70">
        <v>2093250</v>
      </c>
      <c r="F86" s="68">
        <v>0</v>
      </c>
      <c r="G86" s="68">
        <v>0</v>
      </c>
      <c r="H86" s="62">
        <v>1</v>
      </c>
      <c r="I86" s="69">
        <v>0</v>
      </c>
    </row>
    <row r="87" spans="2:9">
      <c r="B87" s="13" t="s">
        <v>67</v>
      </c>
      <c r="C87" s="14">
        <v>61100</v>
      </c>
      <c r="D87" s="14">
        <v>5</v>
      </c>
      <c r="E87" s="58">
        <v>1388640</v>
      </c>
      <c r="F87" s="59">
        <v>7.857142857142857E-2</v>
      </c>
      <c r="G87" s="59">
        <v>0</v>
      </c>
      <c r="H87" s="59">
        <v>0.6</v>
      </c>
      <c r="I87" s="60">
        <v>0</v>
      </c>
    </row>
    <row r="88" spans="2:9">
      <c r="B88" s="13" t="s">
        <v>82</v>
      </c>
      <c r="C88" s="14">
        <v>73111</v>
      </c>
      <c r="D88" s="14">
        <v>5</v>
      </c>
      <c r="E88" s="58">
        <v>938761</v>
      </c>
      <c r="F88" s="62">
        <v>0.4</v>
      </c>
      <c r="G88" s="59">
        <v>0</v>
      </c>
      <c r="H88" s="68">
        <v>0.6</v>
      </c>
      <c r="I88" s="60">
        <v>0.2</v>
      </c>
    </row>
    <row r="89" spans="2:9">
      <c r="B89" s="13" t="s">
        <v>83</v>
      </c>
      <c r="C89" s="14">
        <v>71129</v>
      </c>
      <c r="D89" s="14">
        <v>3</v>
      </c>
      <c r="E89" s="77">
        <v>888889</v>
      </c>
      <c r="F89" s="59">
        <v>0</v>
      </c>
      <c r="G89" s="68">
        <v>0</v>
      </c>
      <c r="H89" s="62">
        <v>1</v>
      </c>
      <c r="I89" s="69">
        <v>0</v>
      </c>
    </row>
    <row r="90" spans="2:9">
      <c r="B90" s="13" t="s">
        <v>66</v>
      </c>
      <c r="C90" s="14">
        <v>47522</v>
      </c>
      <c r="D90" s="71">
        <v>9</v>
      </c>
      <c r="E90" s="58">
        <v>420965</v>
      </c>
      <c r="F90" s="59">
        <v>3.7037037037037035E-2</v>
      </c>
      <c r="G90" s="59">
        <v>0</v>
      </c>
      <c r="H90" s="59">
        <v>0.88888888888888884</v>
      </c>
      <c r="I90" s="69">
        <v>0</v>
      </c>
    </row>
    <row r="91" spans="2:9">
      <c r="B91" s="13" t="s">
        <v>98</v>
      </c>
      <c r="C91" s="14">
        <v>78200</v>
      </c>
      <c r="D91" s="14">
        <v>5</v>
      </c>
      <c r="E91" s="58">
        <v>414518</v>
      </c>
      <c r="F91" s="59">
        <v>0.13333333333333333</v>
      </c>
      <c r="G91" s="59">
        <v>0</v>
      </c>
      <c r="H91" s="59">
        <v>0.6</v>
      </c>
      <c r="I91" s="69">
        <v>0</v>
      </c>
    </row>
    <row r="92" spans="2:9">
      <c r="B92" s="13" t="s">
        <v>99</v>
      </c>
      <c r="C92" s="14">
        <v>47300</v>
      </c>
      <c r="D92" s="14">
        <v>4</v>
      </c>
      <c r="E92" s="58">
        <v>361612</v>
      </c>
      <c r="F92" s="68">
        <v>8.3333333333333329E-2</v>
      </c>
      <c r="G92" s="68">
        <v>0</v>
      </c>
      <c r="H92" s="59">
        <v>0.75</v>
      </c>
      <c r="I92" s="69">
        <v>0</v>
      </c>
    </row>
    <row r="93" spans="2:9">
      <c r="B93" s="13" t="s">
        <v>62</v>
      </c>
      <c r="C93" s="14">
        <v>2102</v>
      </c>
      <c r="D93" s="14">
        <v>5</v>
      </c>
      <c r="E93" s="77">
        <v>343582</v>
      </c>
      <c r="F93" s="59">
        <v>0</v>
      </c>
      <c r="G93" s="68">
        <v>0</v>
      </c>
      <c r="H93" s="62">
        <v>1</v>
      </c>
      <c r="I93" s="69">
        <v>0</v>
      </c>
    </row>
    <row r="94" spans="2:9">
      <c r="B94" s="13" t="s">
        <v>94</v>
      </c>
      <c r="C94" s="14">
        <v>16292</v>
      </c>
      <c r="D94" s="14">
        <v>3</v>
      </c>
      <c r="E94" s="77">
        <v>335816</v>
      </c>
      <c r="F94" s="59">
        <v>0.33333333333333331</v>
      </c>
      <c r="G94" s="59">
        <v>0</v>
      </c>
      <c r="H94" s="68">
        <v>0.66666666666666663</v>
      </c>
      <c r="I94" s="61">
        <v>0.33333333333333331</v>
      </c>
    </row>
    <row r="95" spans="2:9">
      <c r="B95" s="15" t="s">
        <v>55</v>
      </c>
      <c r="C95" s="16">
        <v>43120</v>
      </c>
      <c r="D95" s="92">
        <v>9</v>
      </c>
      <c r="E95" s="63">
        <v>291064</v>
      </c>
      <c r="F95" s="67">
        <v>0</v>
      </c>
      <c r="G95" s="65">
        <v>0</v>
      </c>
      <c r="H95" s="64">
        <v>1</v>
      </c>
      <c r="I95" s="66">
        <v>0</v>
      </c>
    </row>
    <row r="97" spans="2:9" ht="31">
      <c r="B97" s="78" t="s">
        <v>46</v>
      </c>
      <c r="C97" s="79" t="s">
        <v>47</v>
      </c>
      <c r="D97" s="79" t="s">
        <v>41</v>
      </c>
      <c r="E97" s="80" t="s">
        <v>42</v>
      </c>
      <c r="F97" s="81" t="s">
        <v>48</v>
      </c>
      <c r="G97" s="81" t="s">
        <v>49</v>
      </c>
      <c r="H97" s="81" t="s">
        <v>50</v>
      </c>
      <c r="I97" s="82" t="s">
        <v>51</v>
      </c>
    </row>
    <row r="98" spans="2:9">
      <c r="B98" s="13" t="s">
        <v>60</v>
      </c>
      <c r="C98" s="14">
        <v>74300</v>
      </c>
      <c r="D98" s="14">
        <v>3</v>
      </c>
      <c r="E98" s="58">
        <v>182829</v>
      </c>
      <c r="F98" s="62">
        <v>0.77777777777777779</v>
      </c>
      <c r="G98" s="68">
        <v>0</v>
      </c>
      <c r="H98" s="68">
        <v>0</v>
      </c>
      <c r="I98" s="69">
        <v>0</v>
      </c>
    </row>
    <row r="99" spans="2:9">
      <c r="B99" s="13" t="s">
        <v>65</v>
      </c>
      <c r="C99" s="14">
        <v>94111</v>
      </c>
      <c r="D99" s="14">
        <v>3</v>
      </c>
      <c r="E99" s="58">
        <v>26892</v>
      </c>
      <c r="F99" s="59">
        <v>0.42592592592592587</v>
      </c>
      <c r="G99" s="59">
        <v>0.33333333333333331</v>
      </c>
      <c r="H99" s="59">
        <v>0</v>
      </c>
      <c r="I99" s="61">
        <v>0.33333333333333331</v>
      </c>
    </row>
    <row r="100" spans="2:9">
      <c r="B100" s="13" t="s">
        <v>88</v>
      </c>
      <c r="C100" s="14">
        <v>58140</v>
      </c>
      <c r="D100" s="14">
        <v>6</v>
      </c>
      <c r="E100" s="58">
        <v>115475</v>
      </c>
      <c r="F100" s="59">
        <v>0.30138888888888887</v>
      </c>
      <c r="G100" s="59">
        <v>0.33333333333333331</v>
      </c>
      <c r="H100" s="59">
        <v>0.16666666666666666</v>
      </c>
      <c r="I100" s="60">
        <v>0.16666666666666666</v>
      </c>
    </row>
    <row r="101" spans="2:9">
      <c r="B101" s="13" t="s">
        <v>76</v>
      </c>
      <c r="C101" s="14">
        <v>71124</v>
      </c>
      <c r="D101" s="71">
        <v>13</v>
      </c>
      <c r="E101" s="70">
        <v>2732627</v>
      </c>
      <c r="F101" s="59">
        <v>0.39468864468864473</v>
      </c>
      <c r="G101" s="68">
        <v>0.30769230769230771</v>
      </c>
      <c r="H101" s="59">
        <v>0.23076923076923078</v>
      </c>
      <c r="I101" s="69">
        <v>0.30769230769230771</v>
      </c>
    </row>
    <row r="102" spans="2:9">
      <c r="B102" s="13" t="s">
        <v>59</v>
      </c>
      <c r="C102" s="14">
        <v>47761</v>
      </c>
      <c r="D102" s="14">
        <v>4</v>
      </c>
      <c r="E102" s="58">
        <v>23594</v>
      </c>
      <c r="F102" s="68">
        <v>0.625</v>
      </c>
      <c r="G102" s="68">
        <v>0.25</v>
      </c>
      <c r="H102" s="59">
        <v>0.25</v>
      </c>
      <c r="I102" s="69">
        <v>0</v>
      </c>
    </row>
    <row r="103" spans="2:9">
      <c r="B103" s="13" t="s">
        <v>85</v>
      </c>
      <c r="C103" s="14">
        <v>75000</v>
      </c>
      <c r="D103" s="14">
        <v>4</v>
      </c>
      <c r="E103" s="77">
        <v>13265</v>
      </c>
      <c r="F103" s="68">
        <v>0.5</v>
      </c>
      <c r="G103" s="59">
        <v>0.5</v>
      </c>
      <c r="H103" s="59">
        <v>0.25</v>
      </c>
      <c r="I103" s="69">
        <v>0.25</v>
      </c>
    </row>
    <row r="104" spans="2:9">
      <c r="B104" s="13" t="s">
        <v>64</v>
      </c>
      <c r="C104" s="14">
        <v>72190</v>
      </c>
      <c r="D104" s="14">
        <v>3</v>
      </c>
      <c r="E104" s="77">
        <v>269005</v>
      </c>
      <c r="F104" s="68">
        <v>0.26666666666666666</v>
      </c>
      <c r="G104" s="62">
        <v>0.66666666666666663</v>
      </c>
      <c r="H104" s="62">
        <v>0.33333333333333331</v>
      </c>
      <c r="I104" s="61">
        <v>0.33333333333333331</v>
      </c>
    </row>
    <row r="105" spans="2:9">
      <c r="B105" s="13" t="s">
        <v>100</v>
      </c>
      <c r="C105" s="14">
        <v>35130</v>
      </c>
      <c r="D105" s="14">
        <v>3</v>
      </c>
      <c r="E105" s="58">
        <v>136834</v>
      </c>
      <c r="F105" s="59">
        <v>0.19166666666666665</v>
      </c>
      <c r="G105" s="68">
        <v>0</v>
      </c>
      <c r="H105" s="62">
        <v>0.33333333333333331</v>
      </c>
      <c r="I105" s="60">
        <v>0</v>
      </c>
    </row>
    <row r="106" spans="2:9">
      <c r="B106" s="13" t="s">
        <v>101</v>
      </c>
      <c r="C106" s="14">
        <v>58131</v>
      </c>
      <c r="D106" s="14">
        <v>3</v>
      </c>
      <c r="E106" s="77">
        <v>50788</v>
      </c>
      <c r="F106" s="59">
        <v>0.19444444444444442</v>
      </c>
      <c r="G106" s="59">
        <v>0</v>
      </c>
      <c r="H106" s="62">
        <v>0.33333333333333331</v>
      </c>
      <c r="I106" s="69">
        <v>0</v>
      </c>
    </row>
    <row r="107" spans="2:9">
      <c r="B107" s="15" t="s">
        <v>53</v>
      </c>
      <c r="C107" s="16">
        <v>68201</v>
      </c>
      <c r="D107" s="16">
        <v>3</v>
      </c>
      <c r="E107" s="93">
        <v>36725</v>
      </c>
      <c r="F107" s="67">
        <v>0.25757575757575757</v>
      </c>
      <c r="G107" s="67">
        <v>0.33333333333333331</v>
      </c>
      <c r="H107" s="64">
        <v>0.33333333333333331</v>
      </c>
      <c r="I107" s="66">
        <v>0</v>
      </c>
    </row>
    <row r="109" spans="2:9" ht="31">
      <c r="B109" s="83" t="s">
        <v>46</v>
      </c>
      <c r="C109" s="84" t="s">
        <v>47</v>
      </c>
      <c r="D109" s="84" t="s">
        <v>41</v>
      </c>
      <c r="E109" s="85" t="s">
        <v>42</v>
      </c>
      <c r="F109" s="86" t="s">
        <v>48</v>
      </c>
      <c r="G109" s="86" t="s">
        <v>49</v>
      </c>
      <c r="H109" s="86" t="s">
        <v>50</v>
      </c>
      <c r="I109" s="87" t="s">
        <v>51</v>
      </c>
    </row>
    <row r="110" spans="2:9">
      <c r="B110" s="13" t="s">
        <v>77</v>
      </c>
      <c r="C110" s="14">
        <v>81300</v>
      </c>
      <c r="D110" s="14">
        <v>3</v>
      </c>
      <c r="E110" s="70">
        <v>2093250</v>
      </c>
      <c r="F110" s="68">
        <v>0</v>
      </c>
      <c r="G110" s="68">
        <v>0</v>
      </c>
      <c r="H110" s="62">
        <v>1</v>
      </c>
      <c r="I110" s="69">
        <v>0</v>
      </c>
    </row>
    <row r="111" spans="2:9">
      <c r="B111" s="13" t="s">
        <v>78</v>
      </c>
      <c r="C111" s="14">
        <v>45110</v>
      </c>
      <c r="D111" s="71">
        <v>17</v>
      </c>
      <c r="E111" s="58">
        <v>1952326</v>
      </c>
      <c r="F111" s="59">
        <v>0.14117647058823532</v>
      </c>
      <c r="G111" s="59">
        <v>0.11764705882352941</v>
      </c>
      <c r="H111" s="59">
        <v>0.6470588235294118</v>
      </c>
      <c r="I111" s="60">
        <v>0</v>
      </c>
    </row>
    <row r="112" spans="2:9">
      <c r="B112" s="13" t="s">
        <v>67</v>
      </c>
      <c r="C112" s="14">
        <v>61100</v>
      </c>
      <c r="D112" s="14">
        <v>5</v>
      </c>
      <c r="E112" s="58">
        <v>1388640</v>
      </c>
      <c r="F112" s="59">
        <v>7.857142857142857E-2</v>
      </c>
      <c r="G112" s="59">
        <v>0</v>
      </c>
      <c r="H112" s="59">
        <v>0.6</v>
      </c>
      <c r="I112" s="60">
        <v>0</v>
      </c>
    </row>
    <row r="113" spans="2:9">
      <c r="B113" s="13" t="s">
        <v>83</v>
      </c>
      <c r="C113" s="14">
        <v>71129</v>
      </c>
      <c r="D113" s="14">
        <v>3</v>
      </c>
      <c r="E113" s="77">
        <v>888889</v>
      </c>
      <c r="F113" s="59">
        <v>0</v>
      </c>
      <c r="G113" s="68">
        <v>0</v>
      </c>
      <c r="H113" s="62">
        <v>1</v>
      </c>
      <c r="I113" s="69">
        <v>0</v>
      </c>
    </row>
    <row r="114" spans="2:9">
      <c r="B114" s="13" t="s">
        <v>102</v>
      </c>
      <c r="C114" s="14">
        <v>77110</v>
      </c>
      <c r="D114" s="14">
        <v>5</v>
      </c>
      <c r="E114" s="58">
        <v>435505</v>
      </c>
      <c r="F114" s="62">
        <v>0.16666666666666666</v>
      </c>
      <c r="G114" s="62">
        <v>0.2</v>
      </c>
      <c r="H114" s="59">
        <v>0.6</v>
      </c>
      <c r="I114" s="69">
        <v>0</v>
      </c>
    </row>
    <row r="115" spans="2:9">
      <c r="B115" s="13" t="s">
        <v>66</v>
      </c>
      <c r="C115" s="14">
        <v>47522</v>
      </c>
      <c r="D115" s="14">
        <v>9</v>
      </c>
      <c r="E115" s="77">
        <v>420965</v>
      </c>
      <c r="F115" s="68">
        <v>3.7037037037037035E-2</v>
      </c>
      <c r="G115" s="59">
        <v>0</v>
      </c>
      <c r="H115" s="59">
        <v>0.88888888888888884</v>
      </c>
      <c r="I115" s="69">
        <v>0</v>
      </c>
    </row>
    <row r="116" spans="2:9">
      <c r="B116" s="13" t="s">
        <v>98</v>
      </c>
      <c r="C116" s="14">
        <v>78200</v>
      </c>
      <c r="D116" s="14">
        <v>5</v>
      </c>
      <c r="E116" s="77">
        <v>414518</v>
      </c>
      <c r="F116" s="68">
        <v>0.13333333333333333</v>
      </c>
      <c r="G116" s="68">
        <v>0</v>
      </c>
      <c r="H116" s="59">
        <v>0.6</v>
      </c>
      <c r="I116" s="69">
        <v>0</v>
      </c>
    </row>
    <row r="117" spans="2:9">
      <c r="B117" s="13" t="s">
        <v>99</v>
      </c>
      <c r="C117" s="14">
        <v>47300</v>
      </c>
      <c r="D117" s="14">
        <v>4</v>
      </c>
      <c r="E117" s="58">
        <v>361612</v>
      </c>
      <c r="F117" s="59">
        <v>8.3333333333333329E-2</v>
      </c>
      <c r="G117" s="68">
        <v>0</v>
      </c>
      <c r="H117" s="68">
        <v>0.75</v>
      </c>
      <c r="I117" s="60">
        <v>0</v>
      </c>
    </row>
    <row r="118" spans="2:9">
      <c r="B118" s="13" t="s">
        <v>62</v>
      </c>
      <c r="C118" s="14">
        <v>2102</v>
      </c>
      <c r="D118" s="14">
        <v>5</v>
      </c>
      <c r="E118" s="77">
        <v>343582</v>
      </c>
      <c r="F118" s="68">
        <v>0</v>
      </c>
      <c r="G118" s="59">
        <v>0</v>
      </c>
      <c r="H118" s="62">
        <v>1</v>
      </c>
      <c r="I118" s="69">
        <v>0</v>
      </c>
    </row>
    <row r="119" spans="2:9">
      <c r="B119" s="15" t="s">
        <v>55</v>
      </c>
      <c r="C119" s="16">
        <v>43120</v>
      </c>
      <c r="D119" s="16">
        <v>9</v>
      </c>
      <c r="E119" s="63">
        <v>291064</v>
      </c>
      <c r="F119" s="67">
        <v>0</v>
      </c>
      <c r="G119" s="67">
        <v>0</v>
      </c>
      <c r="H119" s="64">
        <v>1</v>
      </c>
      <c r="I119" s="66">
        <v>0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BF27-5864-44EE-9743-AA5F22C38603}">
  <dimension ref="C2:G6"/>
  <sheetViews>
    <sheetView zoomScale="70" zoomScaleNormal="70" workbookViewId="0">
      <selection activeCell="C3" sqref="C3"/>
    </sheetView>
  </sheetViews>
  <sheetFormatPr defaultRowHeight="14.5"/>
  <cols>
    <col min="3" max="3" width="33.7265625" bestFit="1" customWidth="1"/>
    <col min="4" max="4" width="18.90625" bestFit="1" customWidth="1"/>
    <col min="5" max="5" width="8.81640625" bestFit="1" customWidth="1"/>
    <col min="6" max="6" width="10.54296875" customWidth="1"/>
    <col min="7" max="7" width="9.08984375" customWidth="1"/>
  </cols>
  <sheetData>
    <row r="2" spans="3:7" ht="18.5">
      <c r="C2" s="17" t="s">
        <v>36</v>
      </c>
      <c r="D2" s="17" t="s">
        <v>34</v>
      </c>
      <c r="E2" s="17" t="s">
        <v>1</v>
      </c>
      <c r="F2" s="17" t="s">
        <v>35</v>
      </c>
      <c r="G2" s="17" t="s">
        <v>12</v>
      </c>
    </row>
    <row r="3" spans="3:7" ht="18.5">
      <c r="C3" s="103" t="s">
        <v>2</v>
      </c>
      <c r="D3" s="18">
        <v>3863446</v>
      </c>
      <c r="E3" s="19">
        <v>0.10173359523835354</v>
      </c>
      <c r="F3" s="20">
        <v>58</v>
      </c>
      <c r="G3" s="19">
        <v>0.1070110701107011</v>
      </c>
    </row>
    <row r="4" spans="3:7" ht="18.5">
      <c r="C4" s="21" t="s">
        <v>29</v>
      </c>
      <c r="D4" s="18">
        <v>20199375</v>
      </c>
      <c r="E4" s="19">
        <v>0.53189692319181314</v>
      </c>
      <c r="F4" s="20">
        <v>329</v>
      </c>
      <c r="G4" s="19">
        <v>0.6070110701107011</v>
      </c>
    </row>
    <row r="5" spans="3:7" ht="18.5">
      <c r="C5" s="22" t="s">
        <v>30</v>
      </c>
      <c r="D5" s="18">
        <v>5296234</v>
      </c>
      <c r="E5" s="19">
        <v>0.13946226401083545</v>
      </c>
      <c r="F5" s="20">
        <v>55</v>
      </c>
      <c r="G5" s="19">
        <v>0.1014760147601476</v>
      </c>
    </row>
    <row r="6" spans="3:7" ht="18.5">
      <c r="C6" s="23" t="s">
        <v>0</v>
      </c>
      <c r="D6" s="18">
        <v>8617053</v>
      </c>
      <c r="E6" s="19">
        <v>0.2269072175589974</v>
      </c>
      <c r="F6" s="20">
        <v>100</v>
      </c>
      <c r="G6" s="19">
        <v>0.18977931989079727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45D7-BE76-4B34-9035-F140164904DF}">
  <dimension ref="B2:F12"/>
  <sheetViews>
    <sheetView zoomScale="80" zoomScaleNormal="80" workbookViewId="0">
      <selection activeCell="B12" sqref="B12"/>
    </sheetView>
  </sheetViews>
  <sheetFormatPr defaultRowHeight="14.5"/>
  <cols>
    <col min="2" max="2" width="23.81640625" bestFit="1" customWidth="1"/>
    <col min="3" max="3" width="20.7265625" customWidth="1"/>
    <col min="4" max="4" width="10.7265625" customWidth="1"/>
    <col min="5" max="5" width="13.7265625" customWidth="1"/>
    <col min="6" max="6" width="10.7265625" customWidth="1"/>
  </cols>
  <sheetData>
    <row r="2" spans="2:6" ht="18.5">
      <c r="B2" s="39" t="s">
        <v>71</v>
      </c>
      <c r="C2" s="35" t="s">
        <v>34</v>
      </c>
      <c r="D2" s="35" t="s">
        <v>1</v>
      </c>
      <c r="E2" s="35" t="s">
        <v>35</v>
      </c>
      <c r="F2" s="35" t="s">
        <v>12</v>
      </c>
    </row>
    <row r="3" spans="2:6" ht="18.5">
      <c r="B3" s="99" t="s">
        <v>2</v>
      </c>
      <c r="C3" s="36">
        <v>3863446</v>
      </c>
      <c r="D3" s="37">
        <v>0.10173359523835354</v>
      </c>
      <c r="E3" s="38">
        <v>58</v>
      </c>
      <c r="F3" s="37">
        <v>0.1070110701107011</v>
      </c>
    </row>
    <row r="4" spans="2:6" ht="18.5">
      <c r="B4" s="100" t="s">
        <v>3</v>
      </c>
      <c r="C4" s="36">
        <v>34112662</v>
      </c>
      <c r="D4" s="37">
        <v>0.68928295697837849</v>
      </c>
      <c r="E4" s="38">
        <v>484</v>
      </c>
      <c r="F4" s="37">
        <v>0.78260869565217395</v>
      </c>
    </row>
    <row r="6" spans="2:6" ht="18.5">
      <c r="B6" s="40" t="s">
        <v>72</v>
      </c>
      <c r="C6" s="41" t="s">
        <v>34</v>
      </c>
      <c r="D6" s="41" t="s">
        <v>1</v>
      </c>
      <c r="E6" s="41" t="s">
        <v>35</v>
      </c>
      <c r="F6" s="42" t="s">
        <v>1</v>
      </c>
    </row>
    <row r="7" spans="2:6" ht="18.5">
      <c r="B7" s="98" t="s">
        <v>2</v>
      </c>
      <c r="C7" s="24">
        <v>16535401014</v>
      </c>
      <c r="D7" s="25">
        <v>0.15747237928801236</v>
      </c>
      <c r="E7" s="26">
        <v>3564</v>
      </c>
      <c r="F7" s="27">
        <v>9.2916547175222255E-2</v>
      </c>
    </row>
    <row r="8" spans="2:6" ht="18.5">
      <c r="B8" s="33" t="s">
        <v>3</v>
      </c>
      <c r="C8" s="29">
        <v>88469686791</v>
      </c>
      <c r="D8" s="30">
        <v>0.84252762071198761</v>
      </c>
      <c r="E8" s="31">
        <v>34793</v>
      </c>
      <c r="F8" s="32">
        <v>0.90708345282477776</v>
      </c>
    </row>
    <row r="10" spans="2:6" ht="18.5">
      <c r="B10" s="40" t="s">
        <v>6</v>
      </c>
      <c r="C10" s="41" t="s">
        <v>34</v>
      </c>
      <c r="D10" s="41" t="s">
        <v>1</v>
      </c>
      <c r="E10" s="41" t="s">
        <v>35</v>
      </c>
      <c r="F10" s="42" t="s">
        <v>1</v>
      </c>
    </row>
    <row r="11" spans="2:6" ht="18.5">
      <c r="B11" s="98" t="s">
        <v>2</v>
      </c>
      <c r="C11" s="24">
        <v>131903007950</v>
      </c>
      <c r="D11" s="25">
        <v>0.21165200256643973</v>
      </c>
      <c r="E11" s="26">
        <v>8796</v>
      </c>
      <c r="F11" s="27">
        <v>8.272826454986644E-2</v>
      </c>
    </row>
    <row r="12" spans="2:6" ht="18.5">
      <c r="B12" s="33" t="s">
        <v>3</v>
      </c>
      <c r="C12" s="29">
        <v>491303984427</v>
      </c>
      <c r="D12" s="30">
        <v>0.78834799743356021</v>
      </c>
      <c r="E12" s="31">
        <v>97528</v>
      </c>
      <c r="F12" s="32">
        <v>0.91727173545013352</v>
      </c>
    </row>
  </sheetData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A42B4-F5CA-4998-B567-41AA507FD975}">
  <dimension ref="B2:F15"/>
  <sheetViews>
    <sheetView zoomScale="70" zoomScaleNormal="70" workbookViewId="0">
      <selection activeCell="B13" sqref="B13"/>
    </sheetView>
  </sheetViews>
  <sheetFormatPr defaultRowHeight="14.5"/>
  <cols>
    <col min="2" max="2" width="26.7265625" bestFit="1" customWidth="1"/>
    <col min="3" max="3" width="20.7265625" customWidth="1"/>
    <col min="4" max="4" width="10.7265625" customWidth="1"/>
    <col min="5" max="5" width="13.7265625" customWidth="1"/>
    <col min="6" max="6" width="10.7265625" customWidth="1"/>
  </cols>
  <sheetData>
    <row r="2" spans="2:6" ht="18.5">
      <c r="B2" s="39" t="s">
        <v>69</v>
      </c>
      <c r="C2" s="35" t="s">
        <v>34</v>
      </c>
      <c r="D2" s="35" t="s">
        <v>1</v>
      </c>
      <c r="E2" s="35" t="s">
        <v>35</v>
      </c>
      <c r="F2" s="35" t="s">
        <v>12</v>
      </c>
    </row>
    <row r="3" spans="2:6" ht="18.5">
      <c r="B3" s="101" t="s">
        <v>7</v>
      </c>
      <c r="C3" s="36">
        <v>706768</v>
      </c>
      <c r="D3" s="37">
        <v>0.18293720165882996</v>
      </c>
      <c r="E3" s="38">
        <v>16</v>
      </c>
      <c r="F3" s="37">
        <v>0.27586206896551724</v>
      </c>
    </row>
    <row r="4" spans="2:6" ht="18.5">
      <c r="B4" s="100" t="s">
        <v>8</v>
      </c>
      <c r="C4" s="36">
        <v>2390235</v>
      </c>
      <c r="D4" s="37">
        <v>0.61867954152846971</v>
      </c>
      <c r="E4" s="38">
        <v>18</v>
      </c>
      <c r="F4" s="37">
        <v>0.31034482758620691</v>
      </c>
    </row>
    <row r="5" spans="2:6" ht="18.5">
      <c r="B5" s="44" t="s">
        <v>37</v>
      </c>
      <c r="C5" s="36">
        <v>766443</v>
      </c>
      <c r="D5" s="37">
        <f>1-D4-D3</f>
        <v>0.19838325681270033</v>
      </c>
      <c r="E5" s="38">
        <v>24</v>
      </c>
      <c r="F5" s="37">
        <f>1-F4-F3</f>
        <v>0.41379310344827591</v>
      </c>
    </row>
    <row r="7" spans="2:6" ht="18.5">
      <c r="B7" s="40" t="s">
        <v>72</v>
      </c>
      <c r="C7" s="41" t="s">
        <v>34</v>
      </c>
      <c r="D7" s="41" t="s">
        <v>1</v>
      </c>
      <c r="E7" s="41" t="s">
        <v>35</v>
      </c>
      <c r="F7" s="42" t="s">
        <v>1</v>
      </c>
    </row>
    <row r="8" spans="2:6" ht="18.5">
      <c r="B8" s="102" t="s">
        <v>7</v>
      </c>
      <c r="C8" s="24">
        <v>7666106885</v>
      </c>
      <c r="D8" s="25">
        <v>0.4636178389934027</v>
      </c>
      <c r="E8" s="26">
        <v>840</v>
      </c>
      <c r="F8" s="27">
        <v>0.2356902356902357</v>
      </c>
    </row>
    <row r="9" spans="2:6" ht="18.5">
      <c r="B9" s="33" t="s">
        <v>8</v>
      </c>
      <c r="C9" s="24">
        <v>5113766989</v>
      </c>
      <c r="D9" s="25">
        <v>0.30926174603629725</v>
      </c>
      <c r="E9" s="26">
        <v>1345</v>
      </c>
      <c r="F9" s="27">
        <v>0.37738496071829403</v>
      </c>
    </row>
    <row r="10" spans="2:6" ht="18.5">
      <c r="B10" s="44" t="s">
        <v>37</v>
      </c>
      <c r="C10" s="29">
        <v>3755527140</v>
      </c>
      <c r="D10" s="30">
        <v>0.22712041497030003</v>
      </c>
      <c r="E10" s="31">
        <v>1379</v>
      </c>
      <c r="F10" s="32">
        <v>0.38692480359147025</v>
      </c>
    </row>
    <row r="11" spans="2:6">
      <c r="B11" s="43" t="s">
        <v>38</v>
      </c>
    </row>
    <row r="12" spans="2:6" ht="18.5">
      <c r="B12" s="40" t="s">
        <v>6</v>
      </c>
      <c r="C12" s="41" t="s">
        <v>34</v>
      </c>
      <c r="D12" s="41" t="s">
        <v>1</v>
      </c>
      <c r="E12" s="41" t="s">
        <v>35</v>
      </c>
      <c r="F12" s="42" t="s">
        <v>1</v>
      </c>
    </row>
    <row r="13" spans="2:6" ht="18.5">
      <c r="B13" s="102" t="s">
        <v>7</v>
      </c>
      <c r="C13" s="24">
        <v>46080630763</v>
      </c>
      <c r="D13" s="25">
        <v>0.34935238763067195</v>
      </c>
      <c r="E13" s="26">
        <v>1942</v>
      </c>
      <c r="F13" s="27">
        <v>0.22078217371532516</v>
      </c>
    </row>
    <row r="14" spans="2:6" ht="18.5">
      <c r="B14" s="33" t="s">
        <v>8</v>
      </c>
      <c r="C14" s="29">
        <v>66169003051</v>
      </c>
      <c r="D14" s="30">
        <v>0.50164893188851645</v>
      </c>
      <c r="E14" s="31">
        <v>2921</v>
      </c>
      <c r="F14" s="32">
        <v>0.33208276489313326</v>
      </c>
    </row>
    <row r="15" spans="2:6" ht="18.5">
      <c r="B15" s="44" t="s">
        <v>37</v>
      </c>
      <c r="C15" s="29">
        <v>19653374136</v>
      </c>
      <c r="D15" s="30">
        <v>0.14899868048081158</v>
      </c>
      <c r="E15" s="31">
        <v>3933</v>
      </c>
      <c r="F15" s="32">
        <v>0.44713506139154163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313A-FB5D-459D-A91B-FFFA58E1A155}">
  <dimension ref="B3:F32"/>
  <sheetViews>
    <sheetView topLeftCell="A2" zoomScale="60" zoomScaleNormal="60" workbookViewId="0">
      <selection activeCell="B6" sqref="B6:B10"/>
    </sheetView>
  </sheetViews>
  <sheetFormatPr defaultRowHeight="14.5"/>
  <cols>
    <col min="2" max="2" width="23.81640625" bestFit="1" customWidth="1"/>
    <col min="3" max="3" width="22.54296875" bestFit="1" customWidth="1"/>
    <col min="4" max="4" width="10.7265625" customWidth="1"/>
    <col min="5" max="5" width="13.7265625" customWidth="1"/>
    <col min="6" max="6" width="10.7265625" customWidth="1"/>
    <col min="16" max="16" width="22.08984375" bestFit="1" customWidth="1"/>
    <col min="17" max="17" width="21.1796875" bestFit="1" customWidth="1"/>
    <col min="18" max="18" width="7.81640625" bestFit="1" customWidth="1"/>
    <col min="19" max="19" width="8.90625" bestFit="1" customWidth="1"/>
    <col min="20" max="20" width="7.81640625" bestFit="1" customWidth="1"/>
  </cols>
  <sheetData>
    <row r="3" spans="2:6">
      <c r="B3" s="43" t="s">
        <v>38</v>
      </c>
    </row>
    <row r="5" spans="2:6" ht="18.5">
      <c r="B5" s="40" t="s">
        <v>11</v>
      </c>
      <c r="C5" s="41" t="s">
        <v>34</v>
      </c>
      <c r="D5" s="41" t="s">
        <v>12</v>
      </c>
      <c r="E5" s="41" t="s">
        <v>35</v>
      </c>
      <c r="F5" s="42" t="s">
        <v>1</v>
      </c>
    </row>
    <row r="6" spans="2:6" ht="18.5">
      <c r="B6" s="94" t="s">
        <v>13</v>
      </c>
      <c r="C6" s="24">
        <v>666470</v>
      </c>
      <c r="D6" s="25">
        <v>0.10100302871176317</v>
      </c>
      <c r="E6" s="26">
        <v>5</v>
      </c>
      <c r="F6" s="27">
        <v>0.1</v>
      </c>
    </row>
    <row r="7" spans="2:6" ht="18.5">
      <c r="B7" s="94" t="s">
        <v>14</v>
      </c>
      <c r="C7" s="24">
        <v>1414557</v>
      </c>
      <c r="D7" s="25">
        <v>0.22240979676856068</v>
      </c>
      <c r="E7" s="26">
        <v>2</v>
      </c>
      <c r="F7" s="27">
        <v>3.5714285714285712E-2</v>
      </c>
    </row>
    <row r="8" spans="2:6" ht="18.5">
      <c r="B8" s="94" t="s">
        <v>15</v>
      </c>
      <c r="C8" s="29">
        <v>453219</v>
      </c>
      <c r="D8" s="30">
        <v>2.7437253081884962E-2</v>
      </c>
      <c r="E8" s="31">
        <v>16</v>
      </c>
      <c r="F8" s="32">
        <v>0.12698412698412698</v>
      </c>
    </row>
    <row r="9" spans="2:6" ht="18.5">
      <c r="B9" s="94" t="s">
        <v>16</v>
      </c>
      <c r="C9" s="24">
        <v>1327016</v>
      </c>
      <c r="D9" s="25">
        <v>0.18975647688101882</v>
      </c>
      <c r="E9" s="26">
        <v>34</v>
      </c>
      <c r="F9" s="27">
        <v>0.11805555555555555</v>
      </c>
    </row>
    <row r="10" spans="2:6" ht="18.5">
      <c r="B10" s="94" t="s">
        <v>17</v>
      </c>
      <c r="C10" s="24">
        <v>2184</v>
      </c>
      <c r="D10" s="25">
        <v>1.4503764072104426E-3</v>
      </c>
      <c r="E10" s="26">
        <v>1</v>
      </c>
      <c r="F10" s="27">
        <v>4.5454545454545456E-2</v>
      </c>
    </row>
    <row r="12" spans="2:6" ht="18.5">
      <c r="B12" s="40" t="s">
        <v>18</v>
      </c>
      <c r="C12" s="41" t="s">
        <v>34</v>
      </c>
      <c r="D12" s="41" t="s">
        <v>12</v>
      </c>
      <c r="E12" s="41" t="s">
        <v>35</v>
      </c>
      <c r="F12" s="42" t="s">
        <v>1</v>
      </c>
    </row>
    <row r="13" spans="2:6" ht="18.5">
      <c r="B13" s="45" t="s">
        <v>13</v>
      </c>
      <c r="C13" s="24">
        <v>5932045</v>
      </c>
      <c r="D13" s="25">
        <v>0.89899697128823686</v>
      </c>
      <c r="E13" s="26">
        <v>45</v>
      </c>
      <c r="F13" s="27">
        <v>0.9</v>
      </c>
    </row>
    <row r="14" spans="2:6" ht="18.5">
      <c r="B14" s="45" t="s">
        <v>14</v>
      </c>
      <c r="C14" s="24">
        <v>4945581</v>
      </c>
      <c r="D14" s="25">
        <v>0.77759020323143935</v>
      </c>
      <c r="E14" s="26">
        <v>54</v>
      </c>
      <c r="F14" s="27">
        <v>0.9642857142857143</v>
      </c>
    </row>
    <row r="15" spans="2:6" ht="18.5">
      <c r="B15" s="45" t="s">
        <v>15</v>
      </c>
      <c r="C15" s="29">
        <v>6540039</v>
      </c>
      <c r="D15" s="30">
        <v>0.93519200921802115</v>
      </c>
      <c r="E15" s="31">
        <v>16</v>
      </c>
      <c r="F15" s="32">
        <v>0.12698412698412698</v>
      </c>
    </row>
    <row r="16" spans="2:6" ht="18.5">
      <c r="B16" s="45" t="s">
        <v>16</v>
      </c>
      <c r="C16" s="24">
        <v>15191365</v>
      </c>
      <c r="D16" s="25">
        <v>0.91966428186878602</v>
      </c>
      <c r="E16" s="26">
        <v>254</v>
      </c>
      <c r="F16" s="27">
        <v>0.88194444444444442</v>
      </c>
    </row>
    <row r="17" spans="2:6" ht="18.5">
      <c r="B17" s="45" t="s">
        <v>17</v>
      </c>
      <c r="C17" s="24">
        <v>1503632</v>
      </c>
      <c r="D17" s="25">
        <v>0.99854962359278954</v>
      </c>
      <c r="E17" s="26">
        <v>21</v>
      </c>
      <c r="F17" s="27">
        <v>0.95454545454545459</v>
      </c>
    </row>
    <row r="20" spans="2:6" ht="18.5">
      <c r="B20" s="40" t="s">
        <v>11</v>
      </c>
      <c r="C20" s="41" t="s">
        <v>34</v>
      </c>
      <c r="D20" s="41" t="s">
        <v>12</v>
      </c>
      <c r="E20" s="41" t="s">
        <v>35</v>
      </c>
      <c r="F20" s="42" t="s">
        <v>1</v>
      </c>
    </row>
    <row r="21" spans="2:6" ht="18.5">
      <c r="B21" s="94" t="s">
        <v>13</v>
      </c>
      <c r="C21" s="24">
        <v>84628424328</v>
      </c>
      <c r="D21" s="25">
        <v>0.30585344221648447</v>
      </c>
      <c r="E21" s="26">
        <v>165</v>
      </c>
      <c r="F21" s="27">
        <v>0.19642857142857142</v>
      </c>
    </row>
    <row r="22" spans="2:6" ht="18.5">
      <c r="B22" s="94" t="s">
        <v>14</v>
      </c>
      <c r="C22" s="24">
        <v>26033871724</v>
      </c>
      <c r="D22" s="25">
        <v>0.17400841468859199</v>
      </c>
      <c r="E22" s="26">
        <v>536</v>
      </c>
      <c r="F22" s="27">
        <v>0.13918462736951442</v>
      </c>
    </row>
    <row r="23" spans="2:6" ht="18.5">
      <c r="B23" s="94" t="s">
        <v>15</v>
      </c>
      <c r="C23" s="29">
        <v>14044959592</v>
      </c>
      <c r="D23" s="30">
        <v>0.11881475705249739</v>
      </c>
      <c r="E23" s="31">
        <v>1837</v>
      </c>
      <c r="F23" s="32">
        <v>9.5961970433056473E-2</v>
      </c>
    </row>
    <row r="24" spans="2:6" ht="18.5">
      <c r="B24" s="94" t="s">
        <v>16</v>
      </c>
      <c r="C24" s="24">
        <v>5828608668</v>
      </c>
      <c r="D24" s="25">
        <v>8.8650921190867676E-2</v>
      </c>
      <c r="E24" s="26">
        <v>5669</v>
      </c>
      <c r="F24" s="27">
        <v>7.5448846773227565E-2</v>
      </c>
    </row>
    <row r="25" spans="2:6" ht="18.5">
      <c r="B25" s="94" t="s">
        <v>17</v>
      </c>
      <c r="C25" s="24">
        <v>1367143638</v>
      </c>
      <c r="D25" s="25">
        <v>0.10564004101634408</v>
      </c>
      <c r="E25" s="26">
        <v>589</v>
      </c>
      <c r="F25" s="27">
        <v>8.0103359173126609E-2</v>
      </c>
    </row>
    <row r="27" spans="2:6" ht="18.5">
      <c r="B27" s="40" t="s">
        <v>18</v>
      </c>
      <c r="C27" s="41" t="s">
        <v>34</v>
      </c>
      <c r="D27" s="41" t="s">
        <v>12</v>
      </c>
      <c r="E27" s="41" t="s">
        <v>35</v>
      </c>
      <c r="F27" s="42" t="s">
        <v>1</v>
      </c>
    </row>
    <row r="28" spans="2:6" ht="18.5">
      <c r="B28" s="45" t="s">
        <v>13</v>
      </c>
      <c r="C28" s="24">
        <v>192067576589</v>
      </c>
      <c r="D28" s="25">
        <v>0.69414655778351553</v>
      </c>
      <c r="E28" s="26">
        <v>675</v>
      </c>
      <c r="F28" s="27">
        <v>0.8035714285714286</v>
      </c>
    </row>
    <row r="29" spans="2:6" ht="18.5">
      <c r="B29" s="45" t="s">
        <v>14</v>
      </c>
      <c r="C29" s="24">
        <v>123578845400</v>
      </c>
      <c r="D29" s="25">
        <v>0.82599158531140804</v>
      </c>
      <c r="E29" s="26">
        <v>3315</v>
      </c>
      <c r="F29" s="27">
        <v>0.86081537263048558</v>
      </c>
    </row>
    <row r="30" spans="2:6" ht="18.5">
      <c r="B30" s="45" t="s">
        <v>15</v>
      </c>
      <c r="C30" s="29">
        <v>104163922372</v>
      </c>
      <c r="D30" s="30">
        <v>0.88118524294750267</v>
      </c>
      <c r="E30" s="31">
        <v>17306</v>
      </c>
      <c r="F30" s="32">
        <v>0.90403802956694357</v>
      </c>
    </row>
    <row r="31" spans="2:6" ht="18.5">
      <c r="B31" s="45" t="s">
        <v>16</v>
      </c>
      <c r="C31" s="24">
        <v>59919254859</v>
      </c>
      <c r="D31" s="25">
        <v>0.9113490788091323</v>
      </c>
      <c r="E31" s="26">
        <v>69468</v>
      </c>
      <c r="F31" s="27">
        <v>0.92455115322677239</v>
      </c>
    </row>
    <row r="32" spans="2:6" ht="18.5">
      <c r="B32" s="45" t="s">
        <v>17</v>
      </c>
      <c r="C32" s="24">
        <v>11574385207</v>
      </c>
      <c r="D32" s="25">
        <v>0.89435995898365594</v>
      </c>
      <c r="E32" s="26">
        <v>6764</v>
      </c>
      <c r="F32" s="27">
        <v>0.91989664082687339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69A7-3BEC-480F-8478-970133C10F93}">
  <dimension ref="B2:S16"/>
  <sheetViews>
    <sheetView topLeftCell="B1" zoomScale="70" zoomScaleNormal="70" workbookViewId="0">
      <selection activeCell="B3" sqref="B3"/>
    </sheetView>
  </sheetViews>
  <sheetFormatPr defaultRowHeight="14.5"/>
  <cols>
    <col min="2" max="2" width="23.81640625" bestFit="1" customWidth="1"/>
    <col min="3" max="3" width="21.81640625" bestFit="1" customWidth="1"/>
    <col min="4" max="4" width="10.7265625" customWidth="1"/>
    <col min="5" max="5" width="13.7265625" customWidth="1"/>
    <col min="6" max="6" width="10.7265625" customWidth="1"/>
  </cols>
  <sheetData>
    <row r="2" spans="2:19" ht="18.5">
      <c r="B2" s="39" t="s">
        <v>20</v>
      </c>
      <c r="C2" s="35" t="s">
        <v>34</v>
      </c>
      <c r="D2" s="35" t="s">
        <v>12</v>
      </c>
      <c r="E2" s="35" t="s">
        <v>35</v>
      </c>
      <c r="F2" s="35" t="s">
        <v>1</v>
      </c>
      <c r="R2" s="25">
        <v>0.311</v>
      </c>
      <c r="S2" s="25">
        <v>9.1999999999999998E-2</v>
      </c>
    </row>
    <row r="3" spans="2:19" ht="18.5">
      <c r="B3" s="104" t="s">
        <v>21</v>
      </c>
      <c r="C3" s="36">
        <v>3345481</v>
      </c>
      <c r="D3" s="37">
        <v>9.1999999999999998E-2</v>
      </c>
      <c r="E3" s="38">
        <v>53</v>
      </c>
      <c r="F3" s="37">
        <v>0.10199999999999999</v>
      </c>
      <c r="R3" s="30">
        <v>0.68899999999999995</v>
      </c>
      <c r="S3" s="30">
        <v>0.90800000000000003</v>
      </c>
    </row>
    <row r="4" spans="2:19" ht="18.5">
      <c r="B4" s="47" t="s">
        <v>22</v>
      </c>
      <c r="C4" s="36">
        <v>32963628</v>
      </c>
      <c r="D4" s="37">
        <v>0.90800000000000003</v>
      </c>
      <c r="E4" s="38">
        <v>4892</v>
      </c>
      <c r="F4" s="37">
        <v>0.89800000000000002</v>
      </c>
    </row>
    <row r="6" spans="2:19" ht="18.5">
      <c r="B6" s="40" t="s">
        <v>23</v>
      </c>
      <c r="C6" s="41" t="s">
        <v>34</v>
      </c>
      <c r="D6" s="41" t="s">
        <v>12</v>
      </c>
      <c r="E6" s="41" t="s">
        <v>35</v>
      </c>
      <c r="F6" s="42" t="s">
        <v>1</v>
      </c>
    </row>
    <row r="7" spans="2:19" ht="18.5">
      <c r="B7" s="48" t="s">
        <v>21</v>
      </c>
      <c r="C7" s="24">
        <v>517965</v>
      </c>
      <c r="D7" s="25">
        <v>0.311</v>
      </c>
      <c r="E7" s="26">
        <v>5</v>
      </c>
      <c r="F7" s="27">
        <v>0.217</v>
      </c>
    </row>
    <row r="8" spans="2:19" ht="18.5">
      <c r="B8" s="46" t="s">
        <v>22</v>
      </c>
      <c r="C8" s="29">
        <v>1149034</v>
      </c>
      <c r="D8" s="30">
        <v>0.68899999999999995</v>
      </c>
      <c r="E8" s="31">
        <v>88</v>
      </c>
      <c r="F8" s="32">
        <v>0.78300000000000003</v>
      </c>
    </row>
    <row r="10" spans="2:19" ht="18.5">
      <c r="B10" s="40" t="s">
        <v>20</v>
      </c>
      <c r="C10" s="41" t="s">
        <v>34</v>
      </c>
      <c r="D10" s="41" t="s">
        <v>12</v>
      </c>
      <c r="E10" s="41" t="s">
        <v>35</v>
      </c>
      <c r="F10" s="42" t="s">
        <v>1</v>
      </c>
    </row>
    <row r="11" spans="2:19" ht="18.5">
      <c r="B11" s="102" t="s">
        <v>21</v>
      </c>
      <c r="C11" s="24">
        <v>12087200690</v>
      </c>
      <c r="D11" s="25">
        <v>0.14550760647781233</v>
      </c>
      <c r="E11" s="26">
        <v>3304</v>
      </c>
      <c r="F11" s="27">
        <v>8.8186622537767573E-2</v>
      </c>
    </row>
    <row r="12" spans="2:19" ht="18.5">
      <c r="B12" s="33" t="s">
        <v>22</v>
      </c>
      <c r="C12" s="29">
        <v>70982000863</v>
      </c>
      <c r="D12" s="30">
        <v>0.85449239352218764</v>
      </c>
      <c r="E12" s="31">
        <v>34162</v>
      </c>
      <c r="F12" s="32">
        <v>0.91181337746223245</v>
      </c>
    </row>
    <row r="14" spans="2:19" ht="18.5">
      <c r="B14" s="40" t="s">
        <v>23</v>
      </c>
      <c r="C14" s="41" t="s">
        <v>34</v>
      </c>
      <c r="D14" s="41" t="s">
        <v>12</v>
      </c>
      <c r="E14" s="41" t="s">
        <v>35</v>
      </c>
      <c r="F14" s="42" t="s">
        <v>1</v>
      </c>
    </row>
    <row r="15" spans="2:19" ht="18.5">
      <c r="B15" s="102" t="s">
        <v>21</v>
      </c>
      <c r="C15" s="24">
        <v>4448200324</v>
      </c>
      <c r="D15" s="25">
        <v>0.20278188320722335</v>
      </c>
      <c r="E15" s="26">
        <v>260</v>
      </c>
      <c r="F15" s="27">
        <v>0.29180695847362514</v>
      </c>
    </row>
    <row r="16" spans="2:19" ht="18.5">
      <c r="B16" s="33" t="s">
        <v>22</v>
      </c>
      <c r="C16" s="29">
        <v>17487685928</v>
      </c>
      <c r="D16" s="30">
        <v>0.79721811679277665</v>
      </c>
      <c r="E16" s="31">
        <v>631</v>
      </c>
      <c r="F16" s="32">
        <v>0.70819304152637486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6ECE9-2E2B-49EA-A39A-391764443D8C}">
  <dimension ref="B2:U12"/>
  <sheetViews>
    <sheetView topLeftCell="A14" zoomScale="70" zoomScaleNormal="70" workbookViewId="0">
      <selection activeCell="B6" sqref="B6:F8"/>
    </sheetView>
  </sheetViews>
  <sheetFormatPr defaultRowHeight="14.5"/>
  <cols>
    <col min="2" max="2" width="37" bestFit="1" customWidth="1"/>
    <col min="3" max="3" width="21.81640625" bestFit="1" customWidth="1"/>
    <col min="4" max="4" width="10.7265625" customWidth="1"/>
    <col min="5" max="5" width="13.7265625" customWidth="1"/>
    <col min="6" max="6" width="10.7265625" customWidth="1"/>
    <col min="17" max="17" width="37" bestFit="1" customWidth="1"/>
    <col min="18" max="18" width="11.81640625" bestFit="1" customWidth="1"/>
  </cols>
  <sheetData>
    <row r="2" spans="2:21" ht="18.5">
      <c r="B2" s="39" t="s">
        <v>71</v>
      </c>
      <c r="C2" s="35" t="s">
        <v>34</v>
      </c>
      <c r="D2" s="35" t="s">
        <v>1</v>
      </c>
      <c r="E2" s="35" t="s">
        <v>35</v>
      </c>
      <c r="F2" s="35" t="s">
        <v>12</v>
      </c>
      <c r="Q2" s="25" t="s">
        <v>70</v>
      </c>
      <c r="S2" t="s">
        <v>1</v>
      </c>
      <c r="U2" t="s">
        <v>12</v>
      </c>
    </row>
    <row r="3" spans="2:21" ht="18.5">
      <c r="B3" s="21" t="s">
        <v>24</v>
      </c>
      <c r="C3" s="36">
        <v>20199375</v>
      </c>
      <c r="D3" s="37">
        <v>0.55619814300593273</v>
      </c>
      <c r="E3" s="38">
        <v>329</v>
      </c>
      <c r="F3" s="37">
        <v>0.63005780346820806</v>
      </c>
      <c r="Q3" t="s">
        <v>34</v>
      </c>
      <c r="R3" s="4">
        <f>Tabell28[[#This Row],[Inköpsvärde]]</f>
        <v>20199375</v>
      </c>
      <c r="S3" s="3">
        <f>Tabell28[[#This Row],[Andel ]]</f>
        <v>0.55619814300593273</v>
      </c>
      <c r="T3">
        <v>3476</v>
      </c>
      <c r="U3" s="3">
        <f>D4</f>
        <v>0.13946226401083545</v>
      </c>
    </row>
    <row r="4" spans="2:21" ht="18.5">
      <c r="B4" s="44" t="s">
        <v>30</v>
      </c>
      <c r="C4" s="36">
        <v>5296234</v>
      </c>
      <c r="D4" s="37">
        <v>0.13946226401083545</v>
      </c>
      <c r="E4" s="38">
        <v>55</v>
      </c>
      <c r="F4" s="37">
        <v>0.1014760147601476</v>
      </c>
      <c r="Q4" t="s">
        <v>35</v>
      </c>
      <c r="R4">
        <v>194367471</v>
      </c>
      <c r="S4" s="3">
        <f>F3</f>
        <v>0.63005780346820806</v>
      </c>
      <c r="T4">
        <v>701</v>
      </c>
      <c r="U4" s="3">
        <f>Tabell28[[#This Row],[Andel]]</f>
        <v>0.1014760147601476</v>
      </c>
    </row>
    <row r="6" spans="2:21" ht="18.5">
      <c r="B6" s="40" t="s">
        <v>72</v>
      </c>
      <c r="C6" s="41" t="s">
        <v>34</v>
      </c>
      <c r="D6" s="41" t="s">
        <v>1</v>
      </c>
      <c r="E6" s="41" t="s">
        <v>35</v>
      </c>
      <c r="F6" s="42" t="s">
        <v>1</v>
      </c>
      <c r="Q6" t="s">
        <v>34</v>
      </c>
      <c r="R6">
        <v>2831063576</v>
      </c>
      <c r="S6" s="25">
        <f>D7</f>
        <v>0.39272841017553395</v>
      </c>
      <c r="T6">
        <v>3476</v>
      </c>
      <c r="U6" s="30">
        <f>D8</f>
        <v>3.3731577488679956E-2</v>
      </c>
    </row>
    <row r="7" spans="2:21" ht="18.5">
      <c r="B7" s="49" t="s">
        <v>24</v>
      </c>
      <c r="C7" s="24">
        <v>41238481194</v>
      </c>
      <c r="D7" s="25">
        <v>0.39272841017553395</v>
      </c>
      <c r="E7" s="26">
        <v>24901</v>
      </c>
      <c r="F7" s="27">
        <v>0.64919049977839771</v>
      </c>
      <c r="Q7" t="s">
        <v>35</v>
      </c>
      <c r="R7">
        <v>194367471</v>
      </c>
      <c r="S7" s="27">
        <f>F7</f>
        <v>0.64919049977839771</v>
      </c>
      <c r="T7">
        <v>701</v>
      </c>
      <c r="U7" s="32">
        <f>F8</f>
        <v>0.13932267904163517</v>
      </c>
    </row>
    <row r="8" spans="2:21" ht="18.5">
      <c r="B8" s="51" t="s">
        <v>30</v>
      </c>
      <c r="C8" s="29">
        <v>3541987256</v>
      </c>
      <c r="D8" s="30">
        <v>3.3731577488679956E-2</v>
      </c>
      <c r="E8" s="31">
        <v>5344</v>
      </c>
      <c r="F8" s="32">
        <v>0.13932267904163517</v>
      </c>
    </row>
    <row r="9" spans="2:21" ht="18.5">
      <c r="Q9" t="s">
        <v>34</v>
      </c>
      <c r="R9">
        <v>2831063576</v>
      </c>
      <c r="S9" s="25">
        <f>F11</f>
        <v>0.66734697716413982</v>
      </c>
      <c r="T9">
        <v>3476</v>
      </c>
      <c r="U9" s="30">
        <f>F12</f>
        <v>0.15863774876791692</v>
      </c>
    </row>
    <row r="10" spans="2:21" ht="18.5">
      <c r="B10" s="40" t="s">
        <v>6</v>
      </c>
      <c r="C10" s="41" t="s">
        <v>34</v>
      </c>
      <c r="D10" s="41" t="s">
        <v>1</v>
      </c>
      <c r="E10" s="41" t="s">
        <v>35</v>
      </c>
      <c r="F10" s="42" t="s">
        <v>1</v>
      </c>
      <c r="Q10" t="s">
        <v>35</v>
      </c>
      <c r="R10">
        <v>194367471</v>
      </c>
      <c r="S10" s="27">
        <f>D11</f>
        <v>0.40585590485479073</v>
      </c>
      <c r="T10">
        <v>701</v>
      </c>
      <c r="U10" s="32">
        <f>D12</f>
        <v>3.7140288048947485E-2</v>
      </c>
    </row>
    <row r="11" spans="2:21" ht="18.5">
      <c r="B11" s="49" t="s">
        <v>24</v>
      </c>
      <c r="C11" s="24">
        <v>252932237803</v>
      </c>
      <c r="D11" s="25">
        <v>0.40585590485479073</v>
      </c>
      <c r="E11" s="26">
        <v>70955</v>
      </c>
      <c r="F11" s="27">
        <v>0.66734697716413982</v>
      </c>
    </row>
    <row r="12" spans="2:21" ht="18.5">
      <c r="B12" s="51" t="s">
        <v>30</v>
      </c>
      <c r="C12" s="29">
        <v>23146087211</v>
      </c>
      <c r="D12" s="30">
        <v>3.7140288048947485E-2</v>
      </c>
      <c r="E12" s="31">
        <v>16867</v>
      </c>
      <c r="F12" s="32">
        <v>0.15863774876791692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EF0BC-4F1C-447C-A7F7-DF7ED3AD96FE}">
  <dimension ref="B2:F15"/>
  <sheetViews>
    <sheetView zoomScale="70" zoomScaleNormal="70" workbookViewId="0">
      <selection activeCell="B3" sqref="B3"/>
    </sheetView>
  </sheetViews>
  <sheetFormatPr defaultRowHeight="14.5"/>
  <cols>
    <col min="2" max="2" width="26.7265625" bestFit="1" customWidth="1"/>
    <col min="3" max="3" width="21.81640625" bestFit="1" customWidth="1"/>
    <col min="4" max="4" width="10.7265625" customWidth="1"/>
    <col min="5" max="5" width="13.7265625" customWidth="1"/>
    <col min="6" max="6" width="10.7265625" customWidth="1"/>
  </cols>
  <sheetData>
    <row r="2" spans="2:6" ht="18.5">
      <c r="B2" s="39" t="s">
        <v>69</v>
      </c>
      <c r="C2" s="35" t="s">
        <v>34</v>
      </c>
      <c r="D2" s="35" t="s">
        <v>1</v>
      </c>
      <c r="E2" s="35" t="s">
        <v>35</v>
      </c>
      <c r="F2" s="35" t="s">
        <v>12</v>
      </c>
    </row>
    <row r="3" spans="2:6" ht="18.5">
      <c r="B3" s="103" t="s">
        <v>7</v>
      </c>
      <c r="C3" s="36">
        <v>909762</v>
      </c>
      <c r="D3" s="37">
        <v>4.4999999999999998E-2</v>
      </c>
      <c r="E3" s="38">
        <v>9</v>
      </c>
      <c r="F3" s="37">
        <v>2.7E-2</v>
      </c>
    </row>
    <row r="4" spans="2:6" ht="18.5">
      <c r="B4" s="23" t="s">
        <v>8</v>
      </c>
      <c r="C4" s="36">
        <v>8483835</v>
      </c>
      <c r="D4" s="37">
        <v>0.42</v>
      </c>
      <c r="E4" s="38">
        <v>147</v>
      </c>
      <c r="F4" s="37">
        <v>0.44700000000000001</v>
      </c>
    </row>
    <row r="5" spans="2:6" ht="18.5">
      <c r="B5" s="44" t="s">
        <v>37</v>
      </c>
      <c r="C5" s="36">
        <v>10805778</v>
      </c>
      <c r="D5" s="37">
        <f>1-D4-D3</f>
        <v>0.53500000000000003</v>
      </c>
      <c r="E5" s="38">
        <v>173</v>
      </c>
      <c r="F5" s="37">
        <f>1-F4-F3</f>
        <v>0.52599999999999991</v>
      </c>
    </row>
    <row r="7" spans="2:6" ht="18.5">
      <c r="B7" s="40" t="s">
        <v>72</v>
      </c>
      <c r="C7" s="41" t="s">
        <v>34</v>
      </c>
      <c r="D7" s="41" t="s">
        <v>1</v>
      </c>
      <c r="E7" s="41" t="s">
        <v>35</v>
      </c>
      <c r="F7" s="42" t="s">
        <v>1</v>
      </c>
    </row>
    <row r="8" spans="2:6" ht="18.5">
      <c r="B8" s="102" t="s">
        <v>7</v>
      </c>
      <c r="C8" s="24">
        <v>1290517987</v>
      </c>
      <c r="D8" s="25">
        <v>3.129402319471853E-2</v>
      </c>
      <c r="E8" s="26">
        <v>480</v>
      </c>
      <c r="F8" s="27">
        <v>1.9276334283763703E-2</v>
      </c>
    </row>
    <row r="9" spans="2:6" ht="18.5">
      <c r="B9" s="33" t="s">
        <v>8</v>
      </c>
      <c r="C9" s="24">
        <v>27995997779</v>
      </c>
      <c r="D9" s="25">
        <v>0.67405373459588769</v>
      </c>
      <c r="E9" s="26">
        <v>9492</v>
      </c>
      <c r="F9" s="27">
        <v>0.38016795865633074</v>
      </c>
    </row>
    <row r="10" spans="2:6" ht="18.5">
      <c r="B10" s="44" t="s">
        <v>37</v>
      </c>
      <c r="C10" s="29">
        <v>11951965428</v>
      </c>
      <c r="D10" s="30">
        <v>0.28982554841857155</v>
      </c>
      <c r="E10" s="31">
        <v>14929</v>
      </c>
      <c r="F10" s="32">
        <v>0.59953415525480902</v>
      </c>
    </row>
    <row r="11" spans="2:6">
      <c r="B11" s="43" t="s">
        <v>38</v>
      </c>
    </row>
    <row r="12" spans="2:6" ht="18.5">
      <c r="B12" s="40" t="s">
        <v>6</v>
      </c>
      <c r="C12" s="41" t="s">
        <v>34</v>
      </c>
      <c r="D12" s="41" t="s">
        <v>1</v>
      </c>
      <c r="E12" s="41" t="s">
        <v>35</v>
      </c>
      <c r="F12" s="42" t="s">
        <v>1</v>
      </c>
    </row>
    <row r="13" spans="2:6" ht="18.5">
      <c r="B13" s="102" t="s">
        <v>7</v>
      </c>
      <c r="C13" s="24">
        <v>12717907940</v>
      </c>
      <c r="D13" s="25">
        <v>5.0281878065324082E-2</v>
      </c>
      <c r="E13" s="26">
        <v>949</v>
      </c>
      <c r="F13" s="27">
        <v>1.3374674089211473E-2</v>
      </c>
    </row>
    <row r="14" spans="2:6" ht="18.5">
      <c r="B14" s="34" t="s">
        <v>8</v>
      </c>
      <c r="C14" s="29">
        <v>178287421843</v>
      </c>
      <c r="D14" s="30">
        <v>0.7048821589198202</v>
      </c>
      <c r="E14" s="31">
        <v>22688</v>
      </c>
      <c r="F14" s="32">
        <v>0.31975195546473117</v>
      </c>
    </row>
    <row r="15" spans="2:6" ht="18.5">
      <c r="B15" s="44" t="s">
        <v>37</v>
      </c>
      <c r="C15" s="29">
        <v>61926908020</v>
      </c>
      <c r="D15" s="30">
        <v>0.24483596301485572</v>
      </c>
      <c r="E15" s="31">
        <v>47318</v>
      </c>
      <c r="F15" s="32">
        <v>0.66687337044605732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D429D-EB14-4DB4-8D3B-118CCFE3966D}">
  <dimension ref="B3:F32"/>
  <sheetViews>
    <sheetView topLeftCell="D3" zoomScale="70" zoomScaleNormal="70" workbookViewId="0">
      <selection activeCell="H27" sqref="H27"/>
    </sheetView>
  </sheetViews>
  <sheetFormatPr defaultRowHeight="14.5"/>
  <cols>
    <col min="2" max="2" width="26.453125" bestFit="1" customWidth="1"/>
    <col min="3" max="3" width="22.54296875" bestFit="1" customWidth="1"/>
    <col min="4" max="4" width="10.7265625" customWidth="1"/>
    <col min="5" max="5" width="13.7265625" customWidth="1"/>
    <col min="6" max="6" width="10.7265625" customWidth="1"/>
    <col min="16" max="16" width="22.08984375" bestFit="1" customWidth="1"/>
    <col min="17" max="17" width="21.1796875" bestFit="1" customWidth="1"/>
    <col min="18" max="18" width="7.81640625" bestFit="1" customWidth="1"/>
    <col min="19" max="19" width="8.90625" bestFit="1" customWidth="1"/>
    <col min="20" max="20" width="7.81640625" bestFit="1" customWidth="1"/>
  </cols>
  <sheetData>
    <row r="3" spans="2:6">
      <c r="B3" s="43" t="s">
        <v>38</v>
      </c>
    </row>
    <row r="5" spans="2:6" ht="18.5">
      <c r="B5" s="40" t="s">
        <v>39</v>
      </c>
      <c r="C5" s="41" t="s">
        <v>34</v>
      </c>
      <c r="D5" s="41" t="s">
        <v>12</v>
      </c>
      <c r="E5" s="41" t="s">
        <v>35</v>
      </c>
      <c r="F5" s="42" t="s">
        <v>1</v>
      </c>
    </row>
    <row r="6" spans="2:6" ht="18.5">
      <c r="B6" s="94" t="s">
        <v>13</v>
      </c>
      <c r="C6" s="24">
        <v>1614276</v>
      </c>
      <c r="D6" s="25">
        <v>0.24464231724865368</v>
      </c>
      <c r="E6" s="26">
        <v>12</v>
      </c>
      <c r="F6" s="27">
        <v>0.24</v>
      </c>
    </row>
    <row r="7" spans="2:6" ht="18.5">
      <c r="B7" s="94" t="s">
        <v>14</v>
      </c>
      <c r="C7" s="24">
        <v>1923080</v>
      </c>
      <c r="D7" s="25">
        <v>0.30236450844305579</v>
      </c>
      <c r="E7" s="26">
        <v>29</v>
      </c>
      <c r="F7" s="27">
        <v>0.5178571428571429</v>
      </c>
    </row>
    <row r="8" spans="2:6" ht="18.5">
      <c r="B8" s="94" t="s">
        <v>15</v>
      </c>
      <c r="C8" s="29">
        <v>4297300</v>
      </c>
      <c r="D8" s="30">
        <v>0.61449184342977192</v>
      </c>
      <c r="E8" s="31">
        <v>79</v>
      </c>
      <c r="F8" s="32">
        <v>0.62698412698412698</v>
      </c>
    </row>
    <row r="9" spans="2:6" ht="18.5">
      <c r="B9" s="94" t="s">
        <v>16</v>
      </c>
      <c r="C9" s="24">
        <v>11414468</v>
      </c>
      <c r="D9" s="25">
        <v>0.69101614740572936</v>
      </c>
      <c r="E9" s="26">
        <v>194</v>
      </c>
      <c r="F9" s="27">
        <v>0.67361111111111116</v>
      </c>
    </row>
    <row r="10" spans="2:6" ht="18.5">
      <c r="B10" s="94" t="s">
        <v>17</v>
      </c>
      <c r="C10" s="24">
        <v>950251</v>
      </c>
      <c r="D10" s="25">
        <v>0.6310538604982282</v>
      </c>
      <c r="E10" s="26">
        <v>15</v>
      </c>
      <c r="F10" s="27">
        <v>0.68181818181818177</v>
      </c>
    </row>
    <row r="12" spans="2:6" ht="18.5">
      <c r="B12" s="40" t="s">
        <v>40</v>
      </c>
      <c r="C12" s="41" t="s">
        <v>34</v>
      </c>
      <c r="D12" s="41" t="s">
        <v>12</v>
      </c>
      <c r="E12" s="41" t="s">
        <v>35</v>
      </c>
      <c r="F12" s="42" t="s">
        <v>1</v>
      </c>
    </row>
    <row r="13" spans="2:6" ht="18.5">
      <c r="B13" s="96" t="s">
        <v>13</v>
      </c>
      <c r="C13" s="24">
        <v>1160</v>
      </c>
      <c r="D13" s="25">
        <v>1.7579713011185092E-4</v>
      </c>
      <c r="E13" s="26">
        <v>1</v>
      </c>
      <c r="F13" s="27">
        <v>0.02</v>
      </c>
    </row>
    <row r="14" spans="2:6" ht="18.5">
      <c r="B14" s="96" t="s">
        <v>14</v>
      </c>
      <c r="C14" s="24">
        <v>1256739</v>
      </c>
      <c r="D14" s="25">
        <v>0.19759618423373831</v>
      </c>
      <c r="E14" s="26">
        <v>4</v>
      </c>
      <c r="F14" s="27">
        <v>7.1428571428571425E-2</v>
      </c>
    </row>
    <row r="15" spans="2:6" ht="18.5">
      <c r="B15" s="96" t="s">
        <v>15</v>
      </c>
      <c r="C15" s="29">
        <v>1108519</v>
      </c>
      <c r="D15" s="30">
        <v>0.15851252735134325</v>
      </c>
      <c r="E15" s="31">
        <v>8</v>
      </c>
      <c r="F15" s="32">
        <v>6.3492063492063489E-2</v>
      </c>
    </row>
    <row r="16" spans="2:6" ht="18.5">
      <c r="B16" s="96" t="s">
        <v>16</v>
      </c>
      <c r="C16" s="24">
        <v>2432791</v>
      </c>
      <c r="D16" s="25">
        <v>0.14727781130608381</v>
      </c>
      <c r="E16" s="26">
        <v>38</v>
      </c>
      <c r="F16" s="27">
        <v>0.13194444444444445</v>
      </c>
    </row>
    <row r="17" spans="2:6" ht="18.5">
      <c r="B17" s="96" t="s">
        <v>17</v>
      </c>
      <c r="C17" s="24">
        <v>497025</v>
      </c>
      <c r="D17" s="25">
        <v>0.33007020778103036</v>
      </c>
      <c r="E17" s="26">
        <v>4</v>
      </c>
      <c r="F17" s="27">
        <v>0.18181818181818182</v>
      </c>
    </row>
    <row r="19" spans="2:6">
      <c r="B19" t="s">
        <v>6</v>
      </c>
    </row>
    <row r="20" spans="2:6" ht="18.5">
      <c r="B20" s="40" t="s">
        <v>39</v>
      </c>
      <c r="C20" s="41" t="s">
        <v>34</v>
      </c>
      <c r="D20" s="41" t="s">
        <v>12</v>
      </c>
      <c r="E20" s="41" t="s">
        <v>35</v>
      </c>
      <c r="F20" s="42" t="s">
        <v>1</v>
      </c>
    </row>
    <row r="21" spans="2:6" ht="18.5">
      <c r="B21" s="95" t="s">
        <v>13</v>
      </c>
      <c r="C21" s="24">
        <v>73896163767</v>
      </c>
      <c r="D21" s="25">
        <v>0.26706625148936108</v>
      </c>
      <c r="E21" s="26">
        <v>278</v>
      </c>
      <c r="F21" s="27">
        <v>0.33095238095238094</v>
      </c>
    </row>
    <row r="22" spans="2:6" ht="18.5">
      <c r="B22" s="95" t="s">
        <v>14</v>
      </c>
      <c r="C22" s="24">
        <v>65828352305</v>
      </c>
      <c r="D22" s="25">
        <v>0.43999169034836144</v>
      </c>
      <c r="E22" s="26">
        <v>1951</v>
      </c>
      <c r="F22" s="27">
        <v>0.50662165671254222</v>
      </c>
    </row>
    <row r="23" spans="2:6" ht="18.5">
      <c r="B23" s="95" t="s">
        <v>15</v>
      </c>
      <c r="C23" s="29">
        <v>70826926254</v>
      </c>
      <c r="D23" s="30">
        <v>0.59916755050242365</v>
      </c>
      <c r="E23" s="31">
        <v>12909</v>
      </c>
      <c r="F23" s="32">
        <v>0.67434571383795638</v>
      </c>
    </row>
    <row r="24" spans="2:6" ht="18.5">
      <c r="B24" s="95" t="s">
        <v>16</v>
      </c>
      <c r="C24" s="24">
        <v>36918267088</v>
      </c>
      <c r="D24" s="25">
        <v>0.56151280220442679</v>
      </c>
      <c r="E24" s="26">
        <v>51443</v>
      </c>
      <c r="F24" s="27">
        <v>0.68465602832159922</v>
      </c>
    </row>
    <row r="25" spans="2:6" ht="18.5">
      <c r="B25" s="95" t="s">
        <v>17</v>
      </c>
      <c r="C25" s="24">
        <v>5462528389</v>
      </c>
      <c r="D25" s="25">
        <v>0.42209297328193685</v>
      </c>
      <c r="E25" s="26">
        <v>4364</v>
      </c>
      <c r="F25" s="27">
        <v>0.59349925200598397</v>
      </c>
    </row>
    <row r="26" spans="2:6">
      <c r="B26" t="s">
        <v>6</v>
      </c>
    </row>
    <row r="27" spans="2:6" ht="18.5">
      <c r="B27" s="40" t="s">
        <v>40</v>
      </c>
      <c r="C27" s="41" t="s">
        <v>34</v>
      </c>
      <c r="D27" s="41" t="s">
        <v>12</v>
      </c>
      <c r="E27" s="41" t="s">
        <v>35</v>
      </c>
      <c r="F27" s="42" t="s">
        <v>1</v>
      </c>
    </row>
    <row r="28" spans="2:6" ht="18.5">
      <c r="B28" s="97" t="s">
        <v>13</v>
      </c>
      <c r="C28" s="24">
        <v>2222375643</v>
      </c>
      <c r="D28" s="25">
        <v>8.0318314526946922E-3</v>
      </c>
      <c r="E28" s="26">
        <v>17</v>
      </c>
      <c r="F28" s="27">
        <v>2.0238095238095239E-2</v>
      </c>
    </row>
    <row r="29" spans="2:6" ht="18.5">
      <c r="B29" s="97" t="s">
        <v>14</v>
      </c>
      <c r="C29" s="24">
        <v>3543006043</v>
      </c>
      <c r="D29" s="25">
        <v>2.3681182396169793E-2</v>
      </c>
      <c r="E29" s="26">
        <v>171</v>
      </c>
      <c r="F29" s="27">
        <v>4.4404050895871204E-2</v>
      </c>
    </row>
    <row r="30" spans="2:6" ht="18.5">
      <c r="B30" s="97" t="s">
        <v>15</v>
      </c>
      <c r="C30" s="29">
        <v>7761198427</v>
      </c>
      <c r="D30" s="30">
        <v>6.5656643545310228E-2</v>
      </c>
      <c r="E30" s="31">
        <v>1243</v>
      </c>
      <c r="F30" s="32">
        <v>6.4932351251110063E-2</v>
      </c>
    </row>
    <row r="31" spans="2:6" ht="18.5">
      <c r="B31" s="97" t="s">
        <v>16</v>
      </c>
      <c r="C31" s="24">
        <v>8999133893</v>
      </c>
      <c r="D31" s="25">
        <v>0.1368734040963083</v>
      </c>
      <c r="E31" s="26">
        <v>13509</v>
      </c>
      <c r="F31" s="27">
        <v>0.17979158071256504</v>
      </c>
    </row>
    <row r="32" spans="2:6" ht="18.5">
      <c r="B32" s="97" t="s">
        <v>17</v>
      </c>
      <c r="C32" s="24">
        <v>620373205</v>
      </c>
      <c r="D32" s="25">
        <v>4.7936624214200405E-2</v>
      </c>
      <c r="E32" s="26">
        <v>1927</v>
      </c>
      <c r="F32" s="27">
        <v>0.26206990344077247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Blad1</vt:lpstr>
      <vt:lpstr>Startsida</vt:lpstr>
      <vt:lpstr>Jämställd</vt:lpstr>
      <vt:lpstr>Jämställd VD</vt:lpstr>
      <vt:lpstr>Jämställd SME</vt:lpstr>
      <vt:lpstr>Jämställd ägartyp</vt:lpstr>
      <vt:lpstr>Utan kvinna</vt:lpstr>
      <vt:lpstr>Utan kvinna VD</vt:lpstr>
      <vt:lpstr>Utan kvinna SME</vt:lpstr>
      <vt:lpstr>Utan kvinna ägartyp</vt:lpstr>
      <vt:lpstr>Branscher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Tamm</dc:creator>
  <cp:lastModifiedBy>Svedjelöv Irene</cp:lastModifiedBy>
  <dcterms:created xsi:type="dcterms:W3CDTF">2023-03-03T19:33:26Z</dcterms:created>
  <dcterms:modified xsi:type="dcterms:W3CDTF">2023-04-11T11:43:08Z</dcterms:modified>
</cp:coreProperties>
</file>