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sstyrelsen.se\home\fal\611109-001\My Documents\udd\Mars 23\"/>
    </mc:Choice>
  </mc:AlternateContent>
  <xr:revisionPtr revIDLastSave="0" documentId="13_ncr:1_{17A03AAA-8871-426F-88E0-3DBB5BDEC521}" xr6:coauthVersionLast="47" xr6:coauthVersionMax="47" xr10:uidLastSave="{00000000-0000-0000-0000-000000000000}"/>
  <bookViews>
    <workbookView xWindow="-110" yWindow="-110" windowWidth="19420" windowHeight="10420" firstSheet="1" activeTab="1" xr2:uid="{D65BCA40-41AC-43B1-B011-CFDA3E63249E}"/>
  </bookViews>
  <sheets>
    <sheet name="Blad1" sheetId="1" state="hidden" r:id="rId1"/>
    <sheet name="Branscher" sheetId="11" r:id="rId2"/>
    <sheet name="Inköp" sheetId="2" r:id="rId3"/>
    <sheet name="Jämställd" sheetId="3" r:id="rId4"/>
    <sheet name="Jämställd VD" sheetId="4" r:id="rId5"/>
    <sheet name="Jämställd SME" sheetId="5" r:id="rId6"/>
    <sheet name="Jämställd ägartyp" sheetId="6" r:id="rId7"/>
    <sheet name="Utan kvinna" sheetId="7" r:id="rId8"/>
    <sheet name="Utan kvinna VD" sheetId="8" r:id="rId9"/>
    <sheet name="Utan kvinna SME" sheetId="9" r:id="rId10"/>
    <sheet name="Utan kvinna ägartyp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8" l="1"/>
  <c r="D10" i="8"/>
  <c r="F5" i="8"/>
  <c r="D5" i="8"/>
  <c r="F10" i="4"/>
  <c r="F9" i="4"/>
  <c r="F8" i="4"/>
  <c r="D8" i="4"/>
  <c r="D9" i="4"/>
  <c r="D10" i="4"/>
  <c r="F5" i="4"/>
  <c r="D5" i="4"/>
  <c r="E6" i="1"/>
  <c r="C6" i="1"/>
  <c r="F6" i="1"/>
  <c r="D6" i="1"/>
</calcChain>
</file>

<file path=xl/sharedStrings.xml><?xml version="1.0" encoding="utf-8"?>
<sst xmlns="http://schemas.openxmlformats.org/spreadsheetml/2006/main" count="687" uniqueCount="100">
  <si>
    <t>Övriga ej jämställda styrelser</t>
  </si>
  <si>
    <t xml:space="preserve">Andel </t>
  </si>
  <si>
    <t>Jämställda styrelser</t>
  </si>
  <si>
    <t>Ej jämställda styrelser</t>
  </si>
  <si>
    <t>Sid 1</t>
  </si>
  <si>
    <t>Kommuner</t>
  </si>
  <si>
    <t>Tätort</t>
  </si>
  <si>
    <t>Riket</t>
  </si>
  <si>
    <t>Vd som är en kvinna</t>
  </si>
  <si>
    <t>Vd som är en man</t>
  </si>
  <si>
    <t>Sid 2 Jämställda</t>
  </si>
  <si>
    <t>Sid 3 Jämställda</t>
  </si>
  <si>
    <t xml:space="preserve">Jämställd styrelse: </t>
  </si>
  <si>
    <t>Andel</t>
  </si>
  <si>
    <t>Stora bolag</t>
  </si>
  <si>
    <t>Medelstora bolag</t>
  </si>
  <si>
    <t>Små bolag</t>
  </si>
  <si>
    <t>Mikrostora bolag</t>
  </si>
  <si>
    <t>Övriga bolag</t>
  </si>
  <si>
    <t xml:space="preserve">Ej jämställd styrelse: </t>
  </si>
  <si>
    <t>Sid 4 Jämställda</t>
  </si>
  <si>
    <t>Privata ägare</t>
  </si>
  <si>
    <t>Jämställd styrelse</t>
  </si>
  <si>
    <t>Ej jämställd styrelse</t>
  </si>
  <si>
    <t>Offentliga ägare</t>
  </si>
  <si>
    <t>Utan ledamot som är en kvinna </t>
  </si>
  <si>
    <t>Med minst en ledamot som är en kvinna</t>
  </si>
  <si>
    <t>Sid 6 Ej ledamot kvinna</t>
  </si>
  <si>
    <t>Kommun</t>
  </si>
  <si>
    <t>Sid 7 Ej ledamot kvinna</t>
  </si>
  <si>
    <t>Typ av bolag</t>
  </si>
  <si>
    <t>Utan ledamot som är en kvinna</t>
  </si>
  <si>
    <t>Utan ledamot som är en man</t>
  </si>
  <si>
    <t>Sid 8 Ej ledamot kvinna</t>
  </si>
  <si>
    <t>Sid 9 Ej ledamot kvinna</t>
  </si>
  <si>
    <t>Dalakommuner</t>
  </si>
  <si>
    <t>Sid 5 Jämställda Dalakommuner</t>
  </si>
  <si>
    <t>Inköpsvärde</t>
  </si>
  <si>
    <t>Antal lev.</t>
  </si>
  <si>
    <t>Typ av styrelse</t>
  </si>
  <si>
    <t>Ej identifierad VD</t>
  </si>
  <si>
    <t/>
  </si>
  <si>
    <t>Ej kvinna som ledamot</t>
  </si>
  <si>
    <t>Ej man som ledamot</t>
  </si>
  <si>
    <t>Ej ledamot man</t>
  </si>
  <si>
    <t>Ej man som ledamot Riket</t>
  </si>
  <si>
    <t>Ej Kvinna som ledamot Riket</t>
  </si>
  <si>
    <t>Branscher</t>
  </si>
  <si>
    <t>SNI</t>
  </si>
  <si>
    <t>Antal</t>
  </si>
  <si>
    <t>Belopp</t>
  </si>
  <si>
    <t>Medelandel kvinnor som ledamöter</t>
  </si>
  <si>
    <t>Jämställda i styrelsen</t>
  </si>
  <si>
    <t>Ej ledamot som är en kvinna</t>
  </si>
  <si>
    <t>VD som är en kvinna</t>
  </si>
  <si>
    <t>Konsultbyråer avseende företags organisation</t>
  </si>
  <si>
    <t>Tekniska konsultbyråer inom energi-, miljö- och VVS-teknik</t>
  </si>
  <si>
    <t>Företag för skötsel och underhåll av grönytor</t>
  </si>
  <si>
    <t>Handel med personbilar och lätta motorfordon</t>
  </si>
  <si>
    <t>Övriga företag inom juridik, ekonomi, vetenskap och teknik</t>
  </si>
  <si>
    <t>Tekniska konsultbyråer inom bygg- och anläggningsteknik</t>
  </si>
  <si>
    <t>Telekommunikationsbolag, trådbundet</t>
  </si>
  <si>
    <t>Övriga företagstjänstföretag</t>
  </si>
  <si>
    <t xml:space="preserve">Reklambyråer </t>
  </si>
  <si>
    <t>Övriga tekniska konsultbyråer</t>
  </si>
  <si>
    <t xml:space="preserve">Hotell med restaurang </t>
  </si>
  <si>
    <t>Restauranger</t>
  </si>
  <si>
    <t>Järn- och VVS-varuhandel</t>
  </si>
  <si>
    <t>Personalutbildningsinstitut</t>
  </si>
  <si>
    <t>Firmor för mark- och grundarbeten</t>
  </si>
  <si>
    <t>Bilserviceverkstäder, ej specialiserade</t>
  </si>
  <si>
    <t>Översättnings- och tolkningsbyråer</t>
  </si>
  <si>
    <t>Blomster- och trädgårdsvaruhandel</t>
  </si>
  <si>
    <t>Veterinärkliniker</t>
  </si>
  <si>
    <t>Branschorganisationer</t>
  </si>
  <si>
    <t>Affärer för herr-, dam- och barnkläder, blandat</t>
  </si>
  <si>
    <t>Andra naturvetenskapliga och tekniska FoU-institutioner</t>
  </si>
  <si>
    <t>Stugbyar m.m.</t>
  </si>
  <si>
    <t>Avverkningsföretag</t>
  </si>
  <si>
    <t xml:space="preserve">Tidskriftsförlag </t>
  </si>
  <si>
    <t>Andra förlag</t>
  </si>
  <si>
    <t>Fastighetsbolag, bostäder</t>
  </si>
  <si>
    <t>Färghandel</t>
  </si>
  <si>
    <t>Skogsskötselföretag</t>
  </si>
  <si>
    <t>Åkerier</t>
  </si>
  <si>
    <t>Entreprenörer för bostadshus och andra byggnader</t>
  </si>
  <si>
    <t>Däckserviceverkstäder</t>
  </si>
  <si>
    <t>Övriga specialbutiker med livsmedel</t>
  </si>
  <si>
    <t>Arrangörer av kongresser och mässor</t>
  </si>
  <si>
    <t>Datakonsulter</t>
  </si>
  <si>
    <t>Övrig trävaruindustri</t>
  </si>
  <si>
    <t>Boktryckerier, övriga tryckerier</t>
  </si>
  <si>
    <t>Inkasso- och kreditupplysningsföretag</t>
  </si>
  <si>
    <t>Elinstallationsfirmor</t>
  </si>
  <si>
    <t xml:space="preserve">Personaluthyrningsföretag </t>
  </si>
  <si>
    <t>Bensinstationer</t>
  </si>
  <si>
    <t>Distribution av elektricitet</t>
  </si>
  <si>
    <t>Dagstidningsförlag</t>
  </si>
  <si>
    <t>Personbilsuthyrare</t>
  </si>
  <si>
    <t>Dessa är tabellerna för Länsstyrelsen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</si>
</sst>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#,##0\ &quot;kr&quot;"/>
    <numFmt numFmtId="165" formatCode="0.0%"/>
    <numFmt numFmtId="166" formatCode="_-* #,##0\ &quot;kr&quot;_-;\-* #,##0\ &quot;kr&quot;_-;_-* &quot;-&quot;??\ &quot;kr&quot;_-;_-@_-"/>
    <numFmt numFmtId="167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Inter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164" fontId="2" fillId="0" borderId="0" xfId="1" applyNumberFormat="1" applyFont="1"/>
    <xf numFmtId="165" fontId="0" fillId="0" borderId="0" xfId="3" applyNumberFormat="1" applyFont="1"/>
    <xf numFmtId="164" fontId="0" fillId="0" borderId="0" xfId="0" applyNumberFormat="1"/>
    <xf numFmtId="166" fontId="0" fillId="0" borderId="0" xfId="2" applyNumberFormat="1" applyFont="1"/>
    <xf numFmtId="164" fontId="1" fillId="0" borderId="0" xfId="1" applyNumberFormat="1" applyFont="1"/>
    <xf numFmtId="167" fontId="0" fillId="0" borderId="0" xfId="1" applyNumberFormat="1" applyFont="1"/>
    <xf numFmtId="167" fontId="2" fillId="0" borderId="0" xfId="1" applyNumberFormat="1" applyFont="1"/>
    <xf numFmtId="164" fontId="2" fillId="0" borderId="0" xfId="0" applyNumberFormat="1" applyFont="1"/>
    <xf numFmtId="164" fontId="0" fillId="0" borderId="0" xfId="1" applyNumberFormat="1" applyFont="1"/>
    <xf numFmtId="0" fontId="2" fillId="0" borderId="0" xfId="0" applyFont="1"/>
    <xf numFmtId="0" fontId="0" fillId="2" borderId="0" xfId="0" applyFill="1"/>
    <xf numFmtId="0" fontId="4" fillId="0" borderId="0" xfId="0" applyFont="1"/>
    <xf numFmtId="164" fontId="6" fillId="0" borderId="0" xfId="1" applyNumberFormat="1" applyFont="1" applyFill="1"/>
    <xf numFmtId="165" fontId="6" fillId="0" borderId="0" xfId="3" applyNumberFormat="1" applyFont="1" applyFill="1"/>
    <xf numFmtId="167" fontId="6" fillId="0" borderId="0" xfId="1" applyNumberFormat="1" applyFont="1" applyFill="1"/>
    <xf numFmtId="0" fontId="6" fillId="5" borderId="0" xfId="0" applyFont="1" applyFill="1"/>
    <xf numFmtId="0" fontId="6" fillId="6" borderId="0" xfId="0" applyFont="1" applyFill="1"/>
    <xf numFmtId="0" fontId="6" fillId="4" borderId="0" xfId="0" applyFont="1" applyFill="1"/>
    <xf numFmtId="164" fontId="6" fillId="0" borderId="2" xfId="1" applyNumberFormat="1" applyFont="1" applyBorder="1"/>
    <xf numFmtId="165" fontId="6" fillId="0" borderId="2" xfId="3" applyNumberFormat="1" applyFont="1" applyBorder="1"/>
    <xf numFmtId="167" fontId="6" fillId="0" borderId="2" xfId="1" applyNumberFormat="1" applyFont="1" applyBorder="1"/>
    <xf numFmtId="165" fontId="6" fillId="0" borderId="3" xfId="3" applyNumberFormat="1" applyFont="1" applyBorder="1"/>
    <xf numFmtId="164" fontId="6" fillId="0" borderId="5" xfId="1" applyNumberFormat="1" applyFont="1" applyBorder="1"/>
    <xf numFmtId="165" fontId="6" fillId="0" borderId="5" xfId="3" applyNumberFormat="1" applyFont="1" applyBorder="1"/>
    <xf numFmtId="167" fontId="6" fillId="0" borderId="5" xfId="1" applyNumberFormat="1" applyFont="1" applyBorder="1"/>
    <xf numFmtId="165" fontId="6" fillId="0" borderId="6" xfId="3" applyNumberFormat="1" applyFont="1" applyBorder="1"/>
    <xf numFmtId="0" fontId="6" fillId="8" borderId="4" xfId="0" applyFont="1" applyFill="1" applyBorder="1"/>
    <xf numFmtId="0" fontId="6" fillId="9" borderId="4" xfId="0" applyFont="1" applyFill="1" applyBorder="1"/>
    <xf numFmtId="0" fontId="7" fillId="7" borderId="0" xfId="0" applyFont="1" applyFill="1"/>
    <xf numFmtId="164" fontId="6" fillId="0" borderId="0" xfId="1" applyNumberFormat="1" applyFont="1" applyFill="1" applyBorder="1"/>
    <xf numFmtId="165" fontId="6" fillId="0" borderId="0" xfId="3" applyNumberFormat="1" applyFont="1" applyFill="1" applyBorder="1"/>
    <xf numFmtId="167" fontId="6" fillId="0" borderId="0" xfId="1" applyNumberFormat="1" applyFont="1" applyFill="1" applyBorder="1"/>
    <xf numFmtId="0" fontId="5" fillId="10" borderId="0" xfId="0" applyFont="1" applyFill="1"/>
    <xf numFmtId="0" fontId="5" fillId="10" borderId="1" xfId="0" applyFont="1" applyFill="1" applyBorder="1"/>
    <xf numFmtId="0" fontId="7" fillId="7" borderId="2" xfId="0" applyFont="1" applyFill="1" applyBorder="1"/>
    <xf numFmtId="0" fontId="7" fillId="7" borderId="3" xfId="0" applyFont="1" applyFill="1" applyBorder="1"/>
    <xf numFmtId="0" fontId="0" fillId="0" borderId="0" xfId="0" quotePrefix="1"/>
    <xf numFmtId="0" fontId="6" fillId="11" borderId="0" xfId="0" applyFont="1" applyFill="1"/>
    <xf numFmtId="0" fontId="5" fillId="12" borderId="1" xfId="0" applyFont="1" applyFill="1" applyBorder="1"/>
    <xf numFmtId="0" fontId="5" fillId="13" borderId="1" xfId="0" applyFont="1" applyFill="1" applyBorder="1"/>
    <xf numFmtId="0" fontId="7" fillId="18" borderId="1" xfId="0" applyFont="1" applyFill="1" applyBorder="1"/>
    <xf numFmtId="0" fontId="7" fillId="17" borderId="1" xfId="0" applyFont="1" applyFill="1" applyBorder="1"/>
    <xf numFmtId="0" fontId="7" fillId="9" borderId="1" xfId="0" applyFont="1" applyFill="1" applyBorder="1"/>
    <xf numFmtId="0" fontId="7" fillId="19" borderId="1" xfId="0" applyFont="1" applyFill="1" applyBorder="1"/>
    <xf numFmtId="0" fontId="7" fillId="8" borderId="1" xfId="0" applyFont="1" applyFill="1" applyBorder="1"/>
    <xf numFmtId="0" fontId="6" fillId="5" borderId="4" xfId="0" applyFont="1" applyFill="1" applyBorder="1"/>
    <xf numFmtId="0" fontId="6" fillId="20" borderId="1" xfId="0" applyFont="1" applyFill="1" applyBorder="1"/>
    <xf numFmtId="0" fontId="6" fillId="5" borderId="1" xfId="0" applyFont="1" applyFill="1" applyBorder="1"/>
    <xf numFmtId="0" fontId="6" fillId="6" borderId="4" xfId="0" applyFont="1" applyFill="1" applyBorder="1"/>
    <xf numFmtId="0" fontId="6" fillId="11" borderId="4" xfId="0" applyFont="1" applyFill="1" applyBorder="1"/>
    <xf numFmtId="0" fontId="4" fillId="21" borderId="1" xfId="0" applyFont="1" applyFill="1" applyBorder="1"/>
    <xf numFmtId="0" fontId="4" fillId="22" borderId="1" xfId="0" applyFont="1" applyFill="1" applyBorder="1"/>
    <xf numFmtId="0" fontId="4" fillId="23" borderId="1" xfId="0" applyFont="1" applyFill="1" applyBorder="1"/>
    <xf numFmtId="0" fontId="4" fillId="24" borderId="1" xfId="0" applyFont="1" applyFill="1" applyBorder="1"/>
    <xf numFmtId="0" fontId="4" fillId="25" borderId="1" xfId="0" applyFont="1" applyFill="1" applyBorder="1"/>
    <xf numFmtId="0" fontId="8" fillId="5" borderId="0" xfId="0" applyFont="1" applyFill="1"/>
    <xf numFmtId="0" fontId="8" fillId="6" borderId="0" xfId="0" applyFont="1" applyFill="1"/>
    <xf numFmtId="0" fontId="9" fillId="26" borderId="0" xfId="0" applyFont="1" applyFill="1"/>
    <xf numFmtId="166" fontId="9" fillId="26" borderId="0" xfId="2" applyNumberFormat="1" applyFont="1" applyFill="1"/>
    <xf numFmtId="165" fontId="9" fillId="26" borderId="0" xfId="3" applyNumberFormat="1" applyFont="1" applyFill="1" applyAlignment="1">
      <alignment wrapText="1"/>
    </xf>
    <xf numFmtId="165" fontId="1" fillId="0" borderId="0" xfId="3" applyNumberFormat="1" applyFont="1"/>
    <xf numFmtId="165" fontId="2" fillId="0" borderId="0" xfId="3" applyNumberFormat="1" applyFont="1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166" fontId="2" fillId="0" borderId="2" xfId="2" applyNumberFormat="1" applyFont="1" applyBorder="1"/>
    <xf numFmtId="165" fontId="2" fillId="0" borderId="2" xfId="3" applyNumberFormat="1" applyFont="1" applyBorder="1"/>
    <xf numFmtId="165" fontId="0" fillId="0" borderId="2" xfId="3" applyNumberFormat="1" applyFont="1" applyBorder="1"/>
    <xf numFmtId="165" fontId="0" fillId="0" borderId="3" xfId="3" applyNumberFormat="1" applyFont="1" applyBorder="1"/>
    <xf numFmtId="166" fontId="0" fillId="0" borderId="2" xfId="2" applyNumberFormat="1" applyFont="1" applyBorder="1"/>
    <xf numFmtId="165" fontId="1" fillId="0" borderId="2" xfId="3" applyNumberFormat="1" applyFont="1" applyBorder="1"/>
    <xf numFmtId="165" fontId="2" fillId="0" borderId="3" xfId="3" applyNumberFormat="1" applyFont="1" applyBorder="1"/>
    <xf numFmtId="165" fontId="1" fillId="0" borderId="3" xfId="3" applyNumberFormat="1" applyFont="1" applyBorder="1"/>
    <xf numFmtId="0" fontId="0" fillId="0" borderId="4" xfId="0" applyBorder="1"/>
    <xf numFmtId="0" fontId="0" fillId="0" borderId="5" xfId="0" applyBorder="1"/>
    <xf numFmtId="166" fontId="0" fillId="0" borderId="5" xfId="2" applyNumberFormat="1" applyFont="1" applyBorder="1"/>
    <xf numFmtId="165" fontId="1" fillId="0" borderId="5" xfId="3" applyNumberFormat="1" applyFont="1" applyBorder="1"/>
    <xf numFmtId="165" fontId="0" fillId="0" borderId="5" xfId="3" applyNumberFormat="1" applyFont="1" applyBorder="1"/>
    <xf numFmtId="165" fontId="2" fillId="0" borderId="5" xfId="3" applyNumberFormat="1" applyFont="1" applyBorder="1"/>
    <xf numFmtId="165" fontId="0" fillId="0" borderId="6" xfId="3" applyNumberFormat="1" applyFont="1" applyBorder="1"/>
    <xf numFmtId="0" fontId="10" fillId="27" borderId="1" xfId="0" applyFont="1" applyFill="1" applyBorder="1"/>
    <xf numFmtId="0" fontId="10" fillId="27" borderId="2" xfId="0" applyFont="1" applyFill="1" applyBorder="1"/>
    <xf numFmtId="166" fontId="10" fillId="27" borderId="2" xfId="2" applyNumberFormat="1" applyFont="1" applyFill="1" applyBorder="1"/>
    <xf numFmtId="165" fontId="10" fillId="27" borderId="2" xfId="3" applyNumberFormat="1" applyFont="1" applyFill="1" applyBorder="1" applyAlignment="1">
      <alignment wrapText="1"/>
    </xf>
    <xf numFmtId="165" fontId="10" fillId="27" borderId="3" xfId="3" applyNumberFormat="1" applyFont="1" applyFill="1" applyBorder="1" applyAlignment="1">
      <alignment wrapText="1"/>
    </xf>
    <xf numFmtId="166" fontId="1" fillId="0" borderId="2" xfId="2" applyNumberFormat="1" applyFont="1" applyBorder="1"/>
    <xf numFmtId="165" fontId="2" fillId="0" borderId="6" xfId="3" applyNumberFormat="1" applyFont="1" applyBorder="1"/>
    <xf numFmtId="0" fontId="10" fillId="10" borderId="1" xfId="0" applyFont="1" applyFill="1" applyBorder="1"/>
    <xf numFmtId="0" fontId="10" fillId="10" borderId="2" xfId="0" applyFont="1" applyFill="1" applyBorder="1"/>
    <xf numFmtId="166" fontId="10" fillId="10" borderId="2" xfId="2" applyNumberFormat="1" applyFont="1" applyFill="1" applyBorder="1"/>
    <xf numFmtId="165" fontId="10" fillId="10" borderId="2" xfId="3" applyNumberFormat="1" applyFont="1" applyFill="1" applyBorder="1" applyAlignment="1">
      <alignment wrapText="1"/>
    </xf>
    <xf numFmtId="165" fontId="10" fillId="10" borderId="3" xfId="3" applyNumberFormat="1" applyFont="1" applyFill="1" applyBorder="1" applyAlignment="1">
      <alignment wrapText="1"/>
    </xf>
    <xf numFmtId="0" fontId="10" fillId="28" borderId="1" xfId="0" applyFont="1" applyFill="1" applyBorder="1"/>
    <xf numFmtId="0" fontId="10" fillId="28" borderId="2" xfId="0" applyFont="1" applyFill="1" applyBorder="1"/>
    <xf numFmtId="166" fontId="10" fillId="28" borderId="2" xfId="2" applyNumberFormat="1" applyFont="1" applyFill="1" applyBorder="1"/>
    <xf numFmtId="165" fontId="10" fillId="28" borderId="2" xfId="3" applyNumberFormat="1" applyFont="1" applyFill="1" applyBorder="1" applyAlignment="1">
      <alignment wrapText="1"/>
    </xf>
    <xf numFmtId="165" fontId="10" fillId="28" borderId="3" xfId="3" applyNumberFormat="1" applyFont="1" applyFill="1" applyBorder="1" applyAlignment="1">
      <alignment wrapText="1"/>
    </xf>
    <xf numFmtId="0" fontId="2" fillId="0" borderId="5" xfId="0" applyFont="1" applyBorder="1"/>
    <xf numFmtId="166" fontId="2" fillId="0" borderId="5" xfId="2" applyNumberFormat="1" applyFont="1" applyBorder="1"/>
    <xf numFmtId="166" fontId="1" fillId="0" borderId="5" xfId="2" applyNumberFormat="1" applyFont="1" applyBorder="1"/>
    <xf numFmtId="0" fontId="11" fillId="4" borderId="1" xfId="0" applyFont="1" applyFill="1" applyBorder="1"/>
    <xf numFmtId="0" fontId="11" fillId="4" borderId="2" xfId="0" applyFont="1" applyFill="1" applyBorder="1"/>
    <xf numFmtId="166" fontId="11" fillId="4" borderId="2" xfId="2" applyNumberFormat="1" applyFont="1" applyFill="1" applyBorder="1"/>
    <xf numFmtId="165" fontId="11" fillId="4" borderId="2" xfId="3" applyNumberFormat="1" applyFont="1" applyFill="1" applyBorder="1" applyAlignment="1">
      <alignment wrapText="1"/>
    </xf>
    <xf numFmtId="165" fontId="11" fillId="4" borderId="3" xfId="3" applyNumberFormat="1" applyFont="1" applyFill="1" applyBorder="1" applyAlignment="1">
      <alignment wrapText="1"/>
    </xf>
    <xf numFmtId="0" fontId="11" fillId="20" borderId="1" xfId="0" applyFont="1" applyFill="1" applyBorder="1"/>
    <xf numFmtId="0" fontId="11" fillId="20" borderId="2" xfId="0" applyFont="1" applyFill="1" applyBorder="1"/>
    <xf numFmtId="166" fontId="11" fillId="20" borderId="2" xfId="2" applyNumberFormat="1" applyFont="1" applyFill="1" applyBorder="1"/>
    <xf numFmtId="165" fontId="11" fillId="20" borderId="2" xfId="3" applyNumberFormat="1" applyFont="1" applyFill="1" applyBorder="1" applyAlignment="1">
      <alignment wrapText="1"/>
    </xf>
    <xf numFmtId="165" fontId="11" fillId="20" borderId="3" xfId="3" applyNumberFormat="1" applyFont="1" applyFill="1" applyBorder="1" applyAlignment="1">
      <alignment wrapText="1"/>
    </xf>
    <xf numFmtId="0" fontId="12" fillId="3" borderId="1" xfId="0" applyFont="1" applyFill="1" applyBorder="1"/>
    <xf numFmtId="0" fontId="12" fillId="3" borderId="0" xfId="0" applyFont="1" applyFill="1"/>
    <xf numFmtId="0" fontId="7" fillId="14" borderId="1" xfId="0" applyFont="1" applyFill="1" applyBorder="1"/>
    <xf numFmtId="0" fontId="7" fillId="16" borderId="1" xfId="0" applyFont="1" applyFill="1" applyBorder="1"/>
    <xf numFmtId="0" fontId="7" fillId="15" borderId="1" xfId="0" applyFont="1" applyFill="1" applyBorder="1"/>
    <xf numFmtId="0" fontId="5" fillId="3" borderId="0" xfId="0" applyFont="1" applyFill="1"/>
    <xf numFmtId="0" fontId="4" fillId="4" borderId="0" xfId="0" applyFont="1" applyFill="1"/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45">
    <dxf>
      <font>
        <b/>
        <strike val="0"/>
        <outline val="0"/>
        <shadow val="0"/>
        <u val="none"/>
        <vertAlign val="baseline"/>
        <sz val="14"/>
        <color theme="0"/>
        <name val="Calibri"/>
        <family val="2"/>
        <scheme val="minor"/>
      </font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7" formatCode="_-* #,##0_-;\-* #,##0_-;_-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#,##0\ &quot;kr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numFmt numFmtId="165" formatCode="0.0%"/>
    </dxf>
    <dxf>
      <numFmt numFmtId="165" formatCode="0.0%"/>
    </dxf>
    <dxf>
      <numFmt numFmtId="165" formatCode="0.0%"/>
    </dxf>
    <dxf>
      <numFmt numFmtId="165" formatCode="0.0%"/>
    </dxf>
    <dxf>
      <numFmt numFmtId="166" formatCode="_-* #,##0\ &quot;kr&quot;_-;\-* #,##0\ &quot;kr&quot;_-;_-* &quot;-&quot;??\ &quot;kr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Andelen inköp</a:t>
            </a:r>
            <a:r>
              <a:rPr lang="en-US" baseline="0"/>
              <a:t> i kr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Inköp!$E$2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84-40A1-9A9F-8C25D2510F5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84-40A1-9A9F-8C25D2510F5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84-40A1-9A9F-8C25D2510F5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84-40A1-9A9F-8C25D2510F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Inköp!$C$3:$C$6</c:f>
              <c:strCache>
                <c:ptCount val="4"/>
                <c:pt idx="0">
                  <c:v>Jämställda styrelser</c:v>
                </c:pt>
                <c:pt idx="1">
                  <c:v>Utan ledamot som är en kvinna</c:v>
                </c:pt>
                <c:pt idx="2">
                  <c:v>Utan ledamot som är en man</c:v>
                </c:pt>
                <c:pt idx="3">
                  <c:v>Övriga ej jämställda styrelser</c:v>
                </c:pt>
              </c:strCache>
            </c:strRef>
          </c:cat>
          <c:val>
            <c:numRef>
              <c:f>Inköp!$E$3:$E$6</c:f>
              <c:numCache>
                <c:formatCode>0.0%</c:formatCode>
                <c:ptCount val="4"/>
                <c:pt idx="0">
                  <c:v>0.21291052992088016</c:v>
                </c:pt>
                <c:pt idx="1">
                  <c:v>0.37499833670249277</c:v>
                </c:pt>
                <c:pt idx="2">
                  <c:v>2.5745616930670439E-2</c:v>
                </c:pt>
                <c:pt idx="3">
                  <c:v>0.38089516670911577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C-4D18-983A-FE753D688C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Inköp!$D$2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F084-40A1-9A9F-8C25D2510F55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F084-40A1-9A9F-8C25D2510F55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F084-40A1-9A9F-8C25D2510F55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F084-40A1-9A9F-8C25D2510F5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Inköp!$C$3:$C$6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Inköp!$D$3:$D$6</c15:sqref>
                        </c15:formulaRef>
                      </c:ext>
                    </c:extLst>
                    <c:numCache>
                      <c:formatCode>#\ ##0\ "kr"</c:formatCode>
                      <c:ptCount val="4"/>
                      <c:pt idx="0">
                        <c:v>1607375786</c:v>
                      </c:pt>
                      <c:pt idx="1">
                        <c:v>2831063576</c:v>
                      </c:pt>
                      <c:pt idx="2">
                        <c:v>194367471</c:v>
                      </c:pt>
                      <c:pt idx="3">
                        <c:v>2916729522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BC-4D18-983A-FE753D688CC1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Inköp!$F$2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F084-40A1-9A9F-8C25D2510F55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F084-40A1-9A9F-8C25D2510F55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F084-40A1-9A9F-8C25D2510F55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F084-40A1-9A9F-8C25D2510F5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Inköp!$C$3:$C$6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Inköp!$F$3:$F$6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4"/>
                      <c:pt idx="0">
                        <c:v>604</c:v>
                      </c:pt>
                      <c:pt idx="1">
                        <c:v>3476</c:v>
                      </c:pt>
                      <c:pt idx="2">
                        <c:v>701</c:v>
                      </c:pt>
                      <c:pt idx="3">
                        <c:v>803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BC-4D18-983A-FE753D688CC1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Inköp!$G$2</c15:sqref>
                        </c15:formulaRef>
                      </c:ext>
                    </c:extLst>
                    <c:strCache>
                      <c:ptCount val="1"/>
                      <c:pt idx="0">
                        <c:v>Andel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F084-40A1-9A9F-8C25D2510F55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F084-40A1-9A9F-8C25D2510F55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F084-40A1-9A9F-8C25D2510F55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F084-40A1-9A9F-8C25D2510F5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Inköp!$C$3:$C$6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Inköp!$G$3:$G$6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0.10816618911174786</c:v>
                      </c:pt>
                      <c:pt idx="1">
                        <c:v>0.6224928366762178</c:v>
                      </c:pt>
                      <c:pt idx="2">
                        <c:v>0.12553724928366763</c:v>
                      </c:pt>
                      <c:pt idx="3">
                        <c:v>0.13477971728485058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BC-4D18-983A-FE753D688CC1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986516170457246"/>
          <c:y val="0.26426983085447653"/>
          <c:w val="0.41541993946035705"/>
          <c:h val="0.603543307086614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jämställda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>
              <a:gsLst>
                <a:gs pos="0">
                  <a:schemeClr val="accent4">
                    <a:shade val="86000"/>
                  </a:schemeClr>
                </a:gs>
                <a:gs pos="100000">
                  <a:schemeClr val="accent4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4">
                      <a:shade val="86000"/>
                    </a:schemeClr>
                  </a:gs>
                  <a:gs pos="100000">
                    <a:schemeClr val="accent4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19-4B08-90F1-D3EA8052B990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4">
                      <a:shade val="86000"/>
                    </a:schemeClr>
                  </a:gs>
                  <a:gs pos="100000">
                    <a:schemeClr val="accent4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19-4B08-90F1-D3EA8052B990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chemeClr val="accent4">
                      <a:shade val="86000"/>
                    </a:schemeClr>
                  </a:gs>
                  <a:gs pos="100000">
                    <a:schemeClr val="accent4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419-4B08-90F1-D3EA8052B9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'Jämställd SME'!$B$13:$B$17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'Jämställd SME'!$D$13:$D$17</c:f>
              <c:numCache>
                <c:formatCode>0.0%</c:formatCode>
                <c:ptCount val="5"/>
                <c:pt idx="0">
                  <c:v>0.56091222210428204</c:v>
                </c:pt>
                <c:pt idx="1">
                  <c:v>0.67016717288625705</c:v>
                </c:pt>
                <c:pt idx="2">
                  <c:v>0.89461050721770929</c:v>
                </c:pt>
                <c:pt idx="3">
                  <c:v>0.84440575160441689</c:v>
                </c:pt>
                <c:pt idx="4">
                  <c:v>0.75578718874811301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19-4B08-90F1-D3EA8052B99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75486303"/>
        <c:axId val="9754842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>
                    <a:gsLst>
                      <a:gs pos="0">
                        <a:schemeClr val="accent4">
                          <a:shade val="58000"/>
                        </a:schemeClr>
                      </a:gs>
                      <a:gs pos="100000">
                        <a:schemeClr val="accent4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SME'!$C$13:$C$17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1625658293</c:v>
                      </c:pt>
                      <c:pt idx="1">
                        <c:v>1777992246</c:v>
                      </c:pt>
                      <c:pt idx="2">
                        <c:v>1495073585</c:v>
                      </c:pt>
                      <c:pt idx="3">
                        <c:v>945519618</c:v>
                      </c:pt>
                      <c:pt idx="4">
                        <c:v>97916827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4419-4B08-90F1-D3EA8052B99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>
                    <a:gsLst>
                      <a:gs pos="0">
                        <a:schemeClr val="accent4">
                          <a:tint val="86000"/>
                        </a:schemeClr>
                      </a:gs>
                      <a:gs pos="100000">
                        <a:schemeClr val="accent4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SME'!$E$13:$E$17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185</c:v>
                      </c:pt>
                      <c:pt idx="1">
                        <c:v>399</c:v>
                      </c:pt>
                      <c:pt idx="2">
                        <c:v>1218</c:v>
                      </c:pt>
                      <c:pt idx="3">
                        <c:v>2930</c:v>
                      </c:pt>
                      <c:pt idx="4">
                        <c:v>248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4419-4B08-90F1-D3EA8052B99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>
                    <a:gsLst>
                      <a:gs pos="0">
                        <a:schemeClr val="accent4">
                          <a:tint val="58000"/>
                        </a:schemeClr>
                      </a:gs>
                      <a:gs pos="100000">
                        <a:schemeClr val="accent4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Pt>
                  <c:idx val="0"/>
                  <c:invertIfNegative val="0"/>
                  <c:bubble3D val="0"/>
                  <c:spPr>
                    <a:gradFill>
                      <a:gsLst>
                        <a:gs pos="0">
                          <a:schemeClr val="accent4">
                            <a:tint val="58000"/>
                          </a:schemeClr>
                        </a:gs>
                        <a:gs pos="100000">
                          <a:schemeClr val="accent4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8-4419-4B08-90F1-D3EA8052B990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gradFill>
                      <a:gsLst>
                        <a:gs pos="0">
                          <a:schemeClr val="accent4">
                            <a:tint val="58000"/>
                          </a:schemeClr>
                        </a:gs>
                        <a:gs pos="100000">
                          <a:schemeClr val="accent4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4419-4B08-90F1-D3EA8052B990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gradFill>
                      <a:gsLst>
                        <a:gs pos="0">
                          <a:schemeClr val="accent4">
                            <a:tint val="58000"/>
                          </a:schemeClr>
                        </a:gs>
                        <a:gs pos="100000">
                          <a:schemeClr val="accent4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4419-4B08-90F1-D3EA8052B99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SME'!$F$13:$F$17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0.77405857740585771</c:v>
                      </c:pt>
                      <c:pt idx="1">
                        <c:v>0.86550976138828628</c:v>
                      </c:pt>
                      <c:pt idx="2">
                        <c:v>0.8936170212765957</c:v>
                      </c:pt>
                      <c:pt idx="3">
                        <c:v>0.90432098765432101</c:v>
                      </c:pt>
                      <c:pt idx="4">
                        <c:v>0.88256227758007122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419-4B08-90F1-D3EA8052B990}"/>
                  </c:ext>
                </c:extLst>
              </c15:ser>
            </c15:filteredBarSeries>
          </c:ext>
        </c:extLst>
      </c:barChart>
      <c:catAx>
        <c:axId val="97548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5484223"/>
        <c:crosses val="autoZero"/>
        <c:auto val="1"/>
        <c:lblAlgn val="ctr"/>
        <c:lblOffset val="100"/>
        <c:noMultiLvlLbl val="0"/>
      </c:catAx>
      <c:valAx>
        <c:axId val="9754842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97548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Jämställda</a:t>
            </a:r>
            <a:br>
              <a:rPr lang="sv-SE"/>
            </a:br>
            <a:r>
              <a:rPr lang="sv-SE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>
              <a:gsLst>
                <a:gs pos="0">
                  <a:schemeClr val="accent1">
                    <a:shade val="86000"/>
                  </a:schemeClr>
                </a:gs>
                <a:gs pos="100000">
                  <a:schemeClr val="accent1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'Jämställd SME'!$B$21:$B$25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'Jämställd SME'!$D$21:$D$25</c:f>
              <c:numCache>
                <c:formatCode>0.0%</c:formatCode>
                <c:ptCount val="5"/>
                <c:pt idx="0">
                  <c:v>0.30585344221648447</c:v>
                </c:pt>
                <c:pt idx="1">
                  <c:v>0.17400841468859199</c:v>
                </c:pt>
                <c:pt idx="2">
                  <c:v>0.11881475705249739</c:v>
                </c:pt>
                <c:pt idx="3">
                  <c:v>8.8650921190867676E-2</c:v>
                </c:pt>
                <c:pt idx="4">
                  <c:v>0.10564004101634408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79-4D42-A4D9-1AA7439D443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24908911"/>
        <c:axId val="14249139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>
                    <a:gsLst>
                      <a:gs pos="0">
                        <a:schemeClr val="accent1">
                          <a:shade val="58000"/>
                        </a:schemeClr>
                      </a:gs>
                      <a:gs pos="100000">
                        <a:schemeClr val="accent1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SME'!$C$21:$C$25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84628424328</c:v>
                      </c:pt>
                      <c:pt idx="1">
                        <c:v>26033871724</c:v>
                      </c:pt>
                      <c:pt idx="2">
                        <c:v>14044959592</c:v>
                      </c:pt>
                      <c:pt idx="3">
                        <c:v>5828608668</c:v>
                      </c:pt>
                      <c:pt idx="4">
                        <c:v>1367143638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4F79-4D42-A4D9-1AA7439D443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>
                    <a:gsLst>
                      <a:gs pos="0">
                        <a:schemeClr val="accent1">
                          <a:tint val="86000"/>
                        </a:schemeClr>
                      </a:gs>
                      <a:gs pos="100000">
                        <a:schemeClr val="accent1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SME'!$E$21:$E$25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165</c:v>
                      </c:pt>
                      <c:pt idx="1">
                        <c:v>536</c:v>
                      </c:pt>
                      <c:pt idx="2">
                        <c:v>1837</c:v>
                      </c:pt>
                      <c:pt idx="3">
                        <c:v>5669</c:v>
                      </c:pt>
                      <c:pt idx="4">
                        <c:v>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F79-4D42-A4D9-1AA7439D443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>
                    <a:gsLst>
                      <a:gs pos="0">
                        <a:schemeClr val="accent1">
                          <a:tint val="58000"/>
                        </a:schemeClr>
                      </a:gs>
                      <a:gs pos="100000">
                        <a:schemeClr val="accent1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SME'!$F$21:$F$25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0.19642857142857142</c:v>
                      </c:pt>
                      <c:pt idx="1">
                        <c:v>0.13918462736951442</c:v>
                      </c:pt>
                      <c:pt idx="2">
                        <c:v>9.5961970433056473E-2</c:v>
                      </c:pt>
                      <c:pt idx="3">
                        <c:v>7.5448846773227565E-2</c:v>
                      </c:pt>
                      <c:pt idx="4">
                        <c:v>8.0103359173126609E-2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F79-4D42-A4D9-1AA7439D443E}"/>
                  </c:ext>
                </c:extLst>
              </c15:ser>
            </c15:filteredBarSeries>
          </c:ext>
        </c:extLst>
      </c:barChart>
      <c:catAx>
        <c:axId val="142490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24913903"/>
        <c:crosses val="autoZero"/>
        <c:auto val="1"/>
        <c:lblAlgn val="ctr"/>
        <c:lblOffset val="100"/>
        <c:noMultiLvlLbl val="0"/>
      </c:catAx>
      <c:valAx>
        <c:axId val="14249139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2490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jämställda</a:t>
            </a:r>
          </a:p>
          <a:p>
            <a:pPr>
              <a:defRPr/>
            </a:pPr>
            <a:r>
              <a:rPr lang="sv-SE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>
              <a:gsLst>
                <a:gs pos="0">
                  <a:schemeClr val="accent4">
                    <a:shade val="86000"/>
                  </a:schemeClr>
                </a:gs>
                <a:gs pos="100000">
                  <a:schemeClr val="accent4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'Jämställd SME'!$B$28:$B$32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'Jämställd SME'!$D$28:$D$32</c:f>
              <c:numCache>
                <c:formatCode>0.0%</c:formatCode>
                <c:ptCount val="5"/>
                <c:pt idx="0">
                  <c:v>0.8035714285714286</c:v>
                </c:pt>
                <c:pt idx="1">
                  <c:v>0.86081537263048558</c:v>
                </c:pt>
                <c:pt idx="2">
                  <c:v>0.90403802956694357</c:v>
                </c:pt>
                <c:pt idx="3">
                  <c:v>0.92455115322677239</c:v>
                </c:pt>
                <c:pt idx="4">
                  <c:v>0.91989664082687339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00-4635-B0C8-9176FD70ED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75486303"/>
        <c:axId val="9754842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>
                    <a:gsLst>
                      <a:gs pos="0">
                        <a:schemeClr val="accent4">
                          <a:shade val="58000"/>
                        </a:schemeClr>
                      </a:gs>
                      <a:gs pos="100000">
                        <a:schemeClr val="accent4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SME'!$C$28:$C$32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192067576589</c:v>
                      </c:pt>
                      <c:pt idx="1">
                        <c:v>123578845400</c:v>
                      </c:pt>
                      <c:pt idx="2">
                        <c:v>104163922372</c:v>
                      </c:pt>
                      <c:pt idx="3">
                        <c:v>59919254859</c:v>
                      </c:pt>
                      <c:pt idx="4">
                        <c:v>11574385207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EA00-4635-B0C8-9176FD70ED2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>
                    <a:gsLst>
                      <a:gs pos="0">
                        <a:schemeClr val="accent4">
                          <a:tint val="86000"/>
                        </a:schemeClr>
                      </a:gs>
                      <a:gs pos="100000">
                        <a:schemeClr val="accent4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SME'!$E$28:$E$32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675</c:v>
                      </c:pt>
                      <c:pt idx="1">
                        <c:v>3315</c:v>
                      </c:pt>
                      <c:pt idx="2">
                        <c:v>17306</c:v>
                      </c:pt>
                      <c:pt idx="3">
                        <c:v>69468</c:v>
                      </c:pt>
                      <c:pt idx="4">
                        <c:v>6764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A00-4635-B0C8-9176FD70ED2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>
                    <a:gsLst>
                      <a:gs pos="0">
                        <a:schemeClr val="accent4">
                          <a:tint val="58000"/>
                        </a:schemeClr>
                      </a:gs>
                      <a:gs pos="100000">
                        <a:schemeClr val="accent4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SME'!$F$28:$F$32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0.69414655778351553</c:v>
                      </c:pt>
                      <c:pt idx="1">
                        <c:v>0.82599158531140804</c:v>
                      </c:pt>
                      <c:pt idx="2">
                        <c:v>0.88118524294750267</c:v>
                      </c:pt>
                      <c:pt idx="3">
                        <c:v>0.9113490788091323</c:v>
                      </c:pt>
                      <c:pt idx="4">
                        <c:v>0.89435995898365594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A00-4635-B0C8-9176FD70ED20}"/>
                  </c:ext>
                </c:extLst>
              </c15:ser>
            </c15:filteredBarSeries>
          </c:ext>
        </c:extLst>
      </c:barChart>
      <c:catAx>
        <c:axId val="97548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5484223"/>
        <c:crosses val="autoZero"/>
        <c:auto val="1"/>
        <c:lblAlgn val="ctr"/>
        <c:lblOffset val="100"/>
        <c:noMultiLvlLbl val="0"/>
      </c:catAx>
      <c:valAx>
        <c:axId val="9754842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97548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974-468F-A150-9E91DF8956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974-468F-A150-9E91DF895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val>
            <c:numRef>
              <c:f>'Jämställd ägartyp'!$R$2:$R$3</c:f>
              <c:numCache>
                <c:formatCode>0.0%</c:formatCode>
                <c:ptCount val="2"/>
                <c:pt idx="0">
                  <c:v>0.26050420168067229</c:v>
                </c:pt>
                <c:pt idx="1">
                  <c:v>0.73949579831932777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74-468F-A150-9E91DF89564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74-468F-A150-9E91DF895649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74-468F-A150-9E91DF895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'Jämställd ägartyp'!$S$2:$S$3</c:f>
              <c:numCache>
                <c:formatCode>0.0%</c:formatCode>
                <c:ptCount val="2"/>
                <c:pt idx="0">
                  <c:v>0.24204758931268849</c:v>
                </c:pt>
                <c:pt idx="1">
                  <c:v>0.75795241068731156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74-468F-A150-9E91DF8956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Privata ägare</a:t>
            </a:r>
          </a:p>
          <a:p>
            <a:pPr>
              <a:defRPr/>
            </a:pPr>
            <a:r>
              <a:rPr lang="sv-SE" b="1"/>
              <a:t>kommuner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'Jämställd ägartyp'!$D$10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0E-4701-BB0C-A16BA51D207E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0E-4701-BB0C-A16BA51D20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ägartyp'!$B$11:$B$12</c:f>
              <c:strCache>
                <c:ptCount val="2"/>
                <c:pt idx="0">
                  <c:v>Jämställd styrelse</c:v>
                </c:pt>
                <c:pt idx="1">
                  <c:v>Ej jämställd styrelse</c:v>
                </c:pt>
              </c:strCache>
            </c:strRef>
          </c:cat>
          <c:val>
            <c:numRef>
              <c:f>'Jämställd ägartyp'!$D$11:$D$12</c:f>
              <c:numCache>
                <c:formatCode>0.0%</c:formatCode>
                <c:ptCount val="2"/>
                <c:pt idx="0">
                  <c:v>0.18678767277384481</c:v>
                </c:pt>
                <c:pt idx="1">
                  <c:v>0.81321232722615522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0E-4701-BB0C-A16BA51D20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'Jämställd ägartyp'!$C$10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40E-4701-BB0C-A16BA51D207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240E-4701-BB0C-A16BA51D207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ägartyp'!$B$11:$B$12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ägartyp'!$C$11:$C$12</c15:sqref>
                        </c15:formulaRef>
                      </c:ext>
                    </c:extLst>
                    <c:numCache>
                      <c:formatCode>#\ ##0\ "kr"</c:formatCode>
                      <c:ptCount val="2"/>
                      <c:pt idx="0">
                        <c:v>38197684865</c:v>
                      </c:pt>
                      <c:pt idx="1">
                        <c:v>166300204625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240E-4701-BB0C-A16BA51D207E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ägartyp'!$E$10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240E-4701-BB0C-A16BA51D207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240E-4701-BB0C-A16BA51D207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ägartyp'!$B$11:$B$12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ägartyp'!$E$11:$E$12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2"/>
                      <c:pt idx="0">
                        <c:v>3764</c:v>
                      </c:pt>
                      <c:pt idx="1">
                        <c:v>45912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40E-4701-BB0C-A16BA51D207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ägartyp'!$F$10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6-240E-4701-BB0C-A16BA51D207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8-240E-4701-BB0C-A16BA51D207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ägartyp'!$B$11:$B$12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ägartyp'!$F$11:$F$12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7.5770996054432729E-2</c:v>
                      </c:pt>
                      <c:pt idx="1">
                        <c:v>0.92422900394556728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40E-4701-BB0C-A16BA51D207E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Offentliga ägare</a:t>
            </a:r>
          </a:p>
          <a:p>
            <a:pPr>
              <a:defRPr/>
            </a:pPr>
            <a:r>
              <a:rPr lang="sv-SE" b="1"/>
              <a:t>kommuner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'Jämställd ägartyp'!$D$14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D-4093-B632-1DDD451F34D9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D-4093-B632-1DDD451F34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ägartyp'!$B$15:$B$16</c:f>
              <c:strCache>
                <c:ptCount val="2"/>
                <c:pt idx="0">
                  <c:v>Jämställd styrelse</c:v>
                </c:pt>
                <c:pt idx="1">
                  <c:v>Ej jämställd styrelse</c:v>
                </c:pt>
              </c:strCache>
            </c:strRef>
          </c:cat>
          <c:val>
            <c:numRef>
              <c:f>'Jämställd ägartyp'!$D$15:$D$16</c:f>
              <c:numCache>
                <c:formatCode>0.0%</c:formatCode>
                <c:ptCount val="2"/>
                <c:pt idx="0">
                  <c:v>0.36136473704498129</c:v>
                </c:pt>
                <c:pt idx="1">
                  <c:v>0.63863526295501871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5D-4093-B632-1DDD451F34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'Jämställd ägartyp'!$C$14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735D-4093-B632-1DDD451F34D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735D-4093-B632-1DDD451F34D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ägartyp'!$B$15:$B$16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ägartyp'!$C$15:$C$16</c15:sqref>
                        </c15:formulaRef>
                      </c:ext>
                    </c:extLst>
                    <c:numCache>
                      <c:formatCode>#\ ##0\ "kr"</c:formatCode>
                      <c:ptCount val="2"/>
                      <c:pt idx="0">
                        <c:v>16934225925</c:v>
                      </c:pt>
                      <c:pt idx="1">
                        <c:v>29927640187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735D-4093-B632-1DDD451F34D9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ägartyp'!$E$14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735D-4093-B632-1DDD451F34D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735D-4093-B632-1DDD451F34D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ägartyp'!$B$15:$B$16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ägartyp'!$E$15:$E$16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2"/>
                      <c:pt idx="0">
                        <c:v>140</c:v>
                      </c:pt>
                      <c:pt idx="1">
                        <c:v>517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735D-4093-B632-1DDD451F34D9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ägartyp'!$F$14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6-735D-4093-B632-1DDD451F34D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8-735D-4093-B632-1DDD451F34D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ägartyp'!$B$15:$B$16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ägartyp'!$F$15:$F$16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0.21308980213089801</c:v>
                      </c:pt>
                      <c:pt idx="1">
                        <c:v>0.78691019786910199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35D-4093-B632-1DDD451F34D9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161307875707227E-2"/>
          <c:y val="5.9206248966759509E-2"/>
          <c:w val="0.92367738424858559"/>
          <c:h val="0.82733040780590106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kvinna'!$Q$3:$Q$4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kvinna'!$S$3:$S$4</c:f>
              <c:numCache>
                <c:formatCode>0.0%</c:formatCode>
                <c:ptCount val="2"/>
                <c:pt idx="0">
                  <c:v>0.37499833670249277</c:v>
                </c:pt>
                <c:pt idx="1">
                  <c:v>0.6224928366762178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C2-4058-A3BA-F14D8813B353}"/>
            </c:ext>
          </c:extLst>
        </c:ser>
        <c:ser>
          <c:idx val="3"/>
          <c:order val="3"/>
          <c:spPr>
            <a:solidFill>
              <a:schemeClr val="bg2">
                <a:lumMod val="9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kvinna'!$Q$3:$Q$4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kvinna'!$U$3:$U$4</c:f>
              <c:numCache>
                <c:formatCode>0.0%</c:formatCode>
                <c:ptCount val="2"/>
                <c:pt idx="0">
                  <c:v>2.5745616930670439E-2</c:v>
                </c:pt>
                <c:pt idx="1">
                  <c:v>0.12553724928366763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C2-4058-A3BA-F14D8813B3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47542656"/>
        <c:axId val="11475493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shade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kvinna'!$Q$3:$Q$4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kvinna'!$R$3:$R$4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2831063576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06C2-4058-A3BA-F14D8813B35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tint val="86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kvinna'!$Q$3:$Q$4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kvinna'!$T$3:$T$4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06C2-4058-A3BA-F14D8813B353}"/>
                  </c:ext>
                </c:extLst>
              </c15:ser>
            </c15:filteredBarSeries>
          </c:ext>
        </c:extLst>
      </c:barChart>
      <c:catAx>
        <c:axId val="114754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47549312"/>
        <c:crosses val="autoZero"/>
        <c:auto val="1"/>
        <c:lblAlgn val="ctr"/>
        <c:lblOffset val="100"/>
        <c:noMultiLvlLbl val="0"/>
      </c:catAx>
      <c:valAx>
        <c:axId val="11475493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14754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Kommuner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kvinna'!$Q$6:$Q$7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kvinna'!$S$6:$S$7</c:f>
              <c:numCache>
                <c:formatCode>0.0%</c:formatCode>
                <c:ptCount val="2"/>
                <c:pt idx="0">
                  <c:v>0.39414333932544493</c:v>
                </c:pt>
                <c:pt idx="1">
                  <c:v>0.68309061649414893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72-43B9-83EE-FA23A59FCD0C}"/>
            </c:ext>
          </c:extLst>
        </c:ser>
        <c:ser>
          <c:idx val="3"/>
          <c:order val="3"/>
          <c:spPr>
            <a:solidFill>
              <a:schemeClr val="bg2">
                <a:lumMod val="9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kvinna'!$Q$6:$Q$7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kvinna'!$U$6:$U$7</c:f>
              <c:numCache>
                <c:formatCode>0.0%</c:formatCode>
                <c:ptCount val="2"/>
                <c:pt idx="0">
                  <c:v>4.4667850854286338E-2</c:v>
                </c:pt>
                <c:pt idx="1">
                  <c:v>0.16023284922416706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72-43B9-83EE-FA23A59FCD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69906720"/>
        <c:axId val="1069904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kvinna'!$Q$6:$Q$7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kvinna'!$R$6:$R$7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2831063576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7B72-43B9-83EE-FA23A59FCD0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kvinna'!$Q$6:$Q$7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kvinna'!$T$6:$T$7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7B72-43B9-83EE-FA23A59FCD0C}"/>
                  </c:ext>
                </c:extLst>
              </c15:ser>
            </c15:filteredBarSeries>
          </c:ext>
        </c:extLst>
      </c:barChart>
      <c:catAx>
        <c:axId val="10699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9904224"/>
        <c:crosses val="autoZero"/>
        <c:auto val="1"/>
        <c:lblAlgn val="ctr"/>
        <c:lblOffset val="100"/>
        <c:noMultiLvlLbl val="0"/>
      </c:catAx>
      <c:valAx>
        <c:axId val="10699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06990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kvinna'!$Q$9:$Q$10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kvinna'!$S$9:$S$10</c:f>
              <c:numCache>
                <c:formatCode>0.0%</c:formatCode>
                <c:ptCount val="2"/>
                <c:pt idx="0">
                  <c:v>0.40585590485479073</c:v>
                </c:pt>
                <c:pt idx="1">
                  <c:v>0.66734697716413982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A-4068-BECF-724D5964B5EC}"/>
            </c:ext>
          </c:extLst>
        </c:ser>
        <c:ser>
          <c:idx val="3"/>
          <c:order val="3"/>
          <c:spPr>
            <a:solidFill>
              <a:schemeClr val="bg2">
                <a:lumMod val="9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kvinna'!$Q$9:$Q$10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kvinna'!$U$9:$U$10</c:f>
              <c:numCache>
                <c:formatCode>0.0%</c:formatCode>
                <c:ptCount val="2"/>
                <c:pt idx="0">
                  <c:v>3.7140288048947485E-2</c:v>
                </c:pt>
                <c:pt idx="1">
                  <c:v>0.15863774876791692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0A-4068-BECF-724D5964B5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01081599"/>
        <c:axId val="15010791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kvinna'!$Q$9:$Q$10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kvinna'!$R$9:$R$10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2831063576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6E0A-4068-BECF-724D5964B5E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kvinna'!$Q$9:$Q$10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kvinna'!$T$9:$T$10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6E0A-4068-BECF-724D5964B5EC}"/>
                  </c:ext>
                </c:extLst>
              </c15:ser>
            </c15:filteredBarSeries>
          </c:ext>
        </c:extLst>
      </c:barChart>
      <c:catAx>
        <c:axId val="150108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01079103"/>
        <c:crosses val="autoZero"/>
        <c:auto val="1"/>
        <c:lblAlgn val="ctr"/>
        <c:lblOffset val="100"/>
        <c:noMultiLvlLbl val="0"/>
      </c:catAx>
      <c:valAx>
        <c:axId val="15010791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501081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'Utan kvinna VD'!$D$2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19-4BF0-8B8F-3EACB6E2B7A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19-4BF0-8B8F-3EACB6E2B7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19-4BF0-8B8F-3EACB6E2B7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VD'!$B$3:$B$5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VD'!$D$3:$D$5</c:f>
              <c:numCache>
                <c:formatCode>0.0%</c:formatCode>
                <c:ptCount val="3"/>
                <c:pt idx="0">
                  <c:v>3.0384726690433038E-2</c:v>
                </c:pt>
                <c:pt idx="1">
                  <c:v>0.73421331849313443</c:v>
                </c:pt>
                <c:pt idx="2">
                  <c:v>0.23540195481643253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19-4BF0-8B8F-3EACB6E2B7A2}"/>
            </c:ext>
          </c:extLst>
        </c:ser>
        <c:ser>
          <c:idx val="3"/>
          <c:order val="3"/>
          <c:tx>
            <c:strRef>
              <c:f>'Utan kvinna VD'!$F$2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319-4BF0-8B8F-3EACB6E2B7A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319-4BF0-8B8F-3EACB6E2B7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319-4BF0-8B8F-3EACB6E2B7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VD'!$B$3:$B$5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VD'!$F$3:$F$5</c:f>
              <c:numCache>
                <c:formatCode>0.0%</c:formatCode>
                <c:ptCount val="3"/>
                <c:pt idx="0">
                  <c:v>2.3590333716915997E-2</c:v>
                </c:pt>
                <c:pt idx="1">
                  <c:v>0.44016110471806674</c:v>
                </c:pt>
                <c:pt idx="2">
                  <c:v>0.53624856156501732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319-4BF0-8B8F-3EACB6E2B7A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VD'!$C$2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6319-4BF0-8B8F-3EACB6E2B7A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6319-4BF0-8B8F-3EACB6E2B7A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6319-4BF0-8B8F-3EACB6E2B7A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VD'!$B$3:$B$5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VD'!$C$3:$C$5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86021093</c:v>
                      </c:pt>
                      <c:pt idx="1">
                        <c:v>2078604583</c:v>
                      </c:pt>
                      <c:pt idx="2">
                        <c:v>136355937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6319-4BF0-8B8F-3EACB6E2B7A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'Utan kvinna VD'!$E$2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6-6319-4BF0-8B8F-3EACB6E2B7A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8-6319-4BF0-8B8F-3EACB6E2B7A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6319-4BF0-8B8F-3EACB6E2B7A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'Utan kvinna VD'!$B$3:$B$5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'Utan kvinna VD'!$E$3:$E$5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82</c:v>
                      </c:pt>
                      <c:pt idx="1">
                        <c:v>1530</c:v>
                      </c:pt>
                      <c:pt idx="2">
                        <c:v>206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6319-4BF0-8B8F-3EACB6E2B7A2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Andelen inköp</a:t>
            </a:r>
            <a:r>
              <a:rPr lang="en-US" baseline="0"/>
              <a:t> per antal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3"/>
          <c:order val="3"/>
          <c:tx>
            <c:strRef>
              <c:f>Inköp!$G$2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DAC-47DD-ACFF-6D9919A9B30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BDAC-47DD-ACFF-6D9919A9B30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BDAC-47DD-ACFF-6D9919A9B30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BDAC-47DD-ACFF-6D9919A9B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Inköp!$C$3:$C$6</c:f>
              <c:strCache>
                <c:ptCount val="4"/>
                <c:pt idx="0">
                  <c:v>Jämställda styrelser</c:v>
                </c:pt>
                <c:pt idx="1">
                  <c:v>Utan ledamot som är en kvinna</c:v>
                </c:pt>
                <c:pt idx="2">
                  <c:v>Utan ledamot som är en man</c:v>
                </c:pt>
                <c:pt idx="3">
                  <c:v>Övriga ej jämställda styrelser</c:v>
                </c:pt>
              </c:strCache>
            </c:strRef>
          </c:cat>
          <c:val>
            <c:numRef>
              <c:f>Inköp!$G$3:$G$6</c:f>
              <c:numCache>
                <c:formatCode>0.0%</c:formatCode>
                <c:ptCount val="4"/>
                <c:pt idx="0">
                  <c:v>0.10816618911174786</c:v>
                </c:pt>
                <c:pt idx="1">
                  <c:v>0.6224928366762178</c:v>
                </c:pt>
                <c:pt idx="2">
                  <c:v>0.12553724928366763</c:v>
                </c:pt>
                <c:pt idx="3">
                  <c:v>0.13477971728485058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DAC-47DD-ACFF-6D9919A9B3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Inköp!$D$2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BDAC-47DD-ACFF-6D9919A9B3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BDAC-47DD-ACFF-6D9919A9B3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BDAC-47DD-ACFF-6D9919A9B30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BDAC-47DD-ACFF-6D9919A9B3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Inköp!$C$3:$C$6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Inköp!$D$3:$D$6</c15:sqref>
                        </c15:formulaRef>
                      </c:ext>
                    </c:extLst>
                    <c:numCache>
                      <c:formatCode>#\ ##0\ "kr"</c:formatCode>
                      <c:ptCount val="4"/>
                      <c:pt idx="0">
                        <c:v>1607375786</c:v>
                      </c:pt>
                      <c:pt idx="1">
                        <c:v>2831063576</c:v>
                      </c:pt>
                      <c:pt idx="2">
                        <c:v>194367471</c:v>
                      </c:pt>
                      <c:pt idx="3">
                        <c:v>2916729522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BDAC-47DD-ACFF-6D9919A9B30C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Inköp!$E$2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BDAC-47DD-ACFF-6D9919A9B3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BDAC-47DD-ACFF-6D9919A9B3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BDAC-47DD-ACFF-6D9919A9B30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BDAC-47DD-ACFF-6D9919A9B3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Inköp!$C$3:$C$6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Inköp!$E$3:$E$6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0.21291052992088016</c:v>
                      </c:pt>
                      <c:pt idx="1">
                        <c:v>0.37499833670249277</c:v>
                      </c:pt>
                      <c:pt idx="2">
                        <c:v>2.5745616930670439E-2</c:v>
                      </c:pt>
                      <c:pt idx="3">
                        <c:v>0.38089516670911577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AC-47DD-ACFF-6D9919A9B30C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Inköp!$F$2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BDAC-47DD-ACFF-6D9919A9B3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BDAC-47DD-ACFF-6D9919A9B3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BDAC-47DD-ACFF-6D9919A9B30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BDAC-47DD-ACFF-6D9919A9B3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Inköp!$C$3:$C$6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Inköp!$F$3:$F$6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4"/>
                      <c:pt idx="0">
                        <c:v>604</c:v>
                      </c:pt>
                      <c:pt idx="1">
                        <c:v>3476</c:v>
                      </c:pt>
                      <c:pt idx="2">
                        <c:v>701</c:v>
                      </c:pt>
                      <c:pt idx="3">
                        <c:v>803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BDAC-47DD-ACFF-6D9919A9B30C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986516170457246"/>
          <c:y val="0.26426983085447653"/>
          <c:w val="0.41541993946035705"/>
          <c:h val="0.603543307086614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Kommuner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'Utan kvinna VD'!$D$7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AC-49E5-8E92-D6374DA009BA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AC-49E5-8E92-D6374DA009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AC-49E5-8E92-D6374DA009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VD'!$B$8:$B$10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VD'!$D$8:$D$10</c:f>
              <c:numCache>
                <c:formatCode>0.0%</c:formatCode>
                <c:ptCount val="3"/>
                <c:pt idx="0">
                  <c:v>5.7543909014255358E-2</c:v>
                </c:pt>
                <c:pt idx="1">
                  <c:v>0.66983161289467319</c:v>
                </c:pt>
                <c:pt idx="2">
                  <c:v>0.27262447809107149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AC-49E5-8E92-D6374DA009BA}"/>
            </c:ext>
          </c:extLst>
        </c:ser>
        <c:ser>
          <c:idx val="3"/>
          <c:order val="3"/>
          <c:tx>
            <c:strRef>
              <c:f>'Utan kvinna VD'!$F$7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DAC-49E5-8E92-D6374DA009BA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DAC-49E5-8E92-D6374DA009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DAC-49E5-8E92-D6374DA009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VD'!$B$8:$B$10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VD'!$F$8:$F$10</c:f>
              <c:numCache>
                <c:formatCode>0.0%</c:formatCode>
                <c:ptCount val="3"/>
                <c:pt idx="0">
                  <c:v>1.0034320283869467E-2</c:v>
                </c:pt>
                <c:pt idx="1">
                  <c:v>0.28433482636263163</c:v>
                </c:pt>
                <c:pt idx="2">
                  <c:v>0.70563085335349895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DAC-49E5-8E92-D6374DA009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VD'!$C$7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7DAC-49E5-8E92-D6374DA009B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7DAC-49E5-8E92-D6374DA009B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7DAC-49E5-8E92-D6374DA009B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12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VD'!$B$8:$B$10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VD'!$C$8:$C$10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5700977117</c:v>
                      </c:pt>
                      <c:pt idx="1">
                        <c:v>66361405799</c:v>
                      </c:pt>
                      <c:pt idx="2">
                        <c:v>27009390529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7DAC-49E5-8E92-D6374DA009BA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VD'!$E$7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6-7DAC-49E5-8E92-D6374DA009B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8-7DAC-49E5-8E92-D6374DA009B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7DAC-49E5-8E92-D6374DA009B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12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VD'!$B$8:$B$10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VD'!$E$8:$E$10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345</c:v>
                      </c:pt>
                      <c:pt idx="1">
                        <c:v>9776</c:v>
                      </c:pt>
                      <c:pt idx="2">
                        <c:v>24261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7DAC-49E5-8E92-D6374DA009BA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200" b="1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'Utan kvinna VD'!$D$12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A-4810-A745-A0FE539446F2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BA-4810-A745-A0FE539446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BA-4810-A745-A0FE539446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VD'!$B$13:$B$15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VD'!$D$13:$D$15</c:f>
              <c:numCache>
                <c:formatCode>0.0%</c:formatCode>
                <c:ptCount val="3"/>
                <c:pt idx="0">
                  <c:v>5.0281878065324082E-2</c:v>
                </c:pt>
                <c:pt idx="1">
                  <c:v>0.7048821589198202</c:v>
                </c:pt>
                <c:pt idx="2">
                  <c:v>0.24483596301485572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BA-4810-A745-A0FE539446F2}"/>
            </c:ext>
          </c:extLst>
        </c:ser>
        <c:ser>
          <c:idx val="3"/>
          <c:order val="3"/>
          <c:tx>
            <c:strRef>
              <c:f>'Utan kvinna VD'!$F$12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8BA-4810-A745-A0FE539446F2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8BA-4810-A745-A0FE539446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8BA-4810-A745-A0FE539446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VD'!$B$13:$B$15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VD'!$F$13:$F$15</c:f>
              <c:numCache>
                <c:formatCode>0.0%</c:formatCode>
                <c:ptCount val="3"/>
                <c:pt idx="0">
                  <c:v>1.3374674089211473E-2</c:v>
                </c:pt>
                <c:pt idx="1">
                  <c:v>0.31975195546473117</c:v>
                </c:pt>
                <c:pt idx="2">
                  <c:v>0.66687337044605732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8BA-4810-A745-A0FE539446F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VD'!$C$12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C8BA-4810-A745-A0FE539446F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C8BA-4810-A745-A0FE539446F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C8BA-4810-A745-A0FE539446F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VD'!$B$13:$B$15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VD'!$C$13:$C$15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12717907940</c:v>
                      </c:pt>
                      <c:pt idx="1">
                        <c:v>178287421843</c:v>
                      </c:pt>
                      <c:pt idx="2">
                        <c:v>61926908020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C8BA-4810-A745-A0FE539446F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VD'!$E$12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6-C8BA-4810-A745-A0FE539446F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8-C8BA-4810-A745-A0FE539446F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C8BA-4810-A745-A0FE539446F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VD'!$B$13:$B$15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VD'!$E$13:$E$15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949</c:v>
                      </c:pt>
                      <c:pt idx="1">
                        <c:v>22688</c:v>
                      </c:pt>
                      <c:pt idx="2">
                        <c:v>47318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C8BA-4810-A745-A0FE539446F2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ledamot som är en kvinna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'Utan kvinna SME'!$D$5</c:f>
              <c:strCache>
                <c:ptCount val="1"/>
                <c:pt idx="0">
                  <c:v>Andel</c:v>
                </c:pt>
              </c:strCache>
            </c:strRef>
          </c:tx>
          <c:spPr>
            <a:gradFill>
              <a:gsLst>
                <a:gs pos="0">
                  <a:schemeClr val="accent1">
                    <a:shade val="86000"/>
                  </a:schemeClr>
                </a:gs>
                <a:gs pos="100000">
                  <a:schemeClr val="accent1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F2-4438-8696-C8D56D4D759A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2F2-4438-8696-C8D56D4D759A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2F2-4438-8696-C8D56D4D75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SME'!$B$6:$B$10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'Utan kvinna SME'!$D$6:$D$10</c:f>
              <c:numCache>
                <c:formatCode>0.0%</c:formatCode>
                <c:ptCount val="5"/>
                <c:pt idx="0">
                  <c:v>0.31705475895149249</c:v>
                </c:pt>
                <c:pt idx="1">
                  <c:v>0.23727533500030024</c:v>
                </c:pt>
                <c:pt idx="2">
                  <c:v>0.55582060439170844</c:v>
                </c:pt>
                <c:pt idx="3">
                  <c:v>0.53893371201888063</c:v>
                </c:pt>
                <c:pt idx="4">
                  <c:v>0.30692408953305245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F2-4438-8696-C8D56D4D759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24908911"/>
        <c:axId val="14249139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SME'!$C$5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shade val="58000"/>
                        </a:schemeClr>
                      </a:gs>
                      <a:gs pos="100000">
                        <a:schemeClr val="accent1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SME'!$C$6:$C$10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675913062</c:v>
                      </c:pt>
                      <c:pt idx="1">
                        <c:v>604415523</c:v>
                      </c:pt>
                      <c:pt idx="2">
                        <c:v>964799946</c:v>
                      </c:pt>
                      <c:pt idx="3">
                        <c:v>552179510</c:v>
                      </c:pt>
                      <c:pt idx="4">
                        <c:v>33755535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D2F2-4438-8696-C8D56D4D759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SME'!$E$5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86000"/>
                        </a:schemeClr>
                      </a:gs>
                      <a:gs pos="100000">
                        <a:schemeClr val="accent1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SME'!$E$6:$E$10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76</c:v>
                      </c:pt>
                      <c:pt idx="1">
                        <c:v>224</c:v>
                      </c:pt>
                      <c:pt idx="2">
                        <c:v>861</c:v>
                      </c:pt>
                      <c:pt idx="3">
                        <c:v>2157</c:v>
                      </c:pt>
                      <c:pt idx="4">
                        <c:v>158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F2-4438-8696-C8D56D4D759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SME'!$F$5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58000"/>
                        </a:schemeClr>
                      </a:gs>
                      <a:gs pos="100000">
                        <a:schemeClr val="accent1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Pt>
                  <c:idx val="2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D2F2-4438-8696-C8D56D4D759A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D2F2-4438-8696-C8D56D4D759A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E-D2F2-4438-8696-C8D56D4D759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SME'!$F$6:$F$10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0.31799163179916318</c:v>
                      </c:pt>
                      <c:pt idx="1">
                        <c:v>0.48590021691973967</c:v>
                      </c:pt>
                      <c:pt idx="2">
                        <c:v>0.63169479090242109</c:v>
                      </c:pt>
                      <c:pt idx="3">
                        <c:v>0.66574074074074074</c:v>
                      </c:pt>
                      <c:pt idx="4">
                        <c:v>0.56227758007117434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2F2-4438-8696-C8D56D4D759A}"/>
                  </c:ext>
                </c:extLst>
              </c15:ser>
            </c15:filteredBarSeries>
          </c:ext>
        </c:extLst>
      </c:barChart>
      <c:catAx>
        <c:axId val="142490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24913903"/>
        <c:crosses val="autoZero"/>
        <c:auto val="1"/>
        <c:lblAlgn val="ctr"/>
        <c:lblOffset val="100"/>
        <c:noMultiLvlLbl val="0"/>
      </c:catAx>
      <c:valAx>
        <c:axId val="14249139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2490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ledamot som är en man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'Utan kvinna SME'!$D$20</c:f>
              <c:strCache>
                <c:ptCount val="1"/>
                <c:pt idx="0">
                  <c:v>Andel</c:v>
                </c:pt>
              </c:strCache>
            </c:strRef>
          </c:tx>
          <c:spPr>
            <a:gradFill>
              <a:gsLst>
                <a:gs pos="0">
                  <a:schemeClr val="accent3">
                    <a:tint val="86000"/>
                  </a:schemeClr>
                </a:gs>
                <a:gs pos="100000">
                  <a:schemeClr val="accent3">
                    <a:tint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SME'!$B$21:$B$25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'Utan kvinna SME'!$D$21:$D$25</c:f>
              <c:numCache>
                <c:formatCode>0.0%</c:formatCode>
                <c:ptCount val="5"/>
                <c:pt idx="0">
                  <c:v>0.26706625148936108</c:v>
                </c:pt>
                <c:pt idx="1">
                  <c:v>0.43999169034836144</c:v>
                </c:pt>
                <c:pt idx="2">
                  <c:v>0.59916755050242365</c:v>
                </c:pt>
                <c:pt idx="3">
                  <c:v>0.56151280220442679</c:v>
                </c:pt>
                <c:pt idx="4">
                  <c:v>0.42209297328193685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8A-4D9B-80C0-2D67CF0396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75486303"/>
        <c:axId val="9754842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SME'!$C$20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tint val="58000"/>
                        </a:schemeClr>
                      </a:gs>
                      <a:gs pos="100000">
                        <a:schemeClr val="accent3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SME'!$C$21:$C$25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73896163767</c:v>
                      </c:pt>
                      <c:pt idx="1">
                        <c:v>65828352305</c:v>
                      </c:pt>
                      <c:pt idx="2">
                        <c:v>70826926254</c:v>
                      </c:pt>
                      <c:pt idx="3">
                        <c:v>36918267088</c:v>
                      </c:pt>
                      <c:pt idx="4">
                        <c:v>5462528389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358A-4D9B-80C0-2D67CF0396B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SME'!$E$20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shade val="86000"/>
                        </a:schemeClr>
                      </a:gs>
                      <a:gs pos="100000">
                        <a:schemeClr val="accent3">
                          <a:shade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SME'!$E$21:$E$25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278</c:v>
                      </c:pt>
                      <c:pt idx="1">
                        <c:v>1951</c:v>
                      </c:pt>
                      <c:pt idx="2">
                        <c:v>12909</c:v>
                      </c:pt>
                      <c:pt idx="3">
                        <c:v>51443</c:v>
                      </c:pt>
                      <c:pt idx="4">
                        <c:v>4364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58A-4D9B-80C0-2D67CF0396B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SME'!$F$20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shade val="58000"/>
                        </a:schemeClr>
                      </a:gs>
                      <a:gs pos="100000">
                        <a:schemeClr val="accent3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SME'!$F$21:$F$25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0.33095238095238094</c:v>
                      </c:pt>
                      <c:pt idx="1">
                        <c:v>0.50662165671254222</c:v>
                      </c:pt>
                      <c:pt idx="2">
                        <c:v>0.67434571383795638</c:v>
                      </c:pt>
                      <c:pt idx="3">
                        <c:v>0.68465602832159922</c:v>
                      </c:pt>
                      <c:pt idx="4">
                        <c:v>0.59349925200598397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58A-4D9B-80C0-2D67CF0396B9}"/>
                  </c:ext>
                </c:extLst>
              </c15:ser>
            </c15:filteredBarSeries>
          </c:ext>
        </c:extLst>
      </c:barChart>
      <c:catAx>
        <c:axId val="97548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5484223"/>
        <c:crosses val="autoZero"/>
        <c:auto val="1"/>
        <c:lblAlgn val="ctr"/>
        <c:lblOffset val="100"/>
        <c:noMultiLvlLbl val="0"/>
      </c:catAx>
      <c:valAx>
        <c:axId val="9754842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97548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kvinna</a:t>
            </a:r>
          </a:p>
          <a:p>
            <a:pPr>
              <a:defRPr/>
            </a:pPr>
            <a:r>
              <a:rPr lang="sv-SE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'Utan kvinna SME'!$D$12</c:f>
              <c:strCache>
                <c:ptCount val="1"/>
                <c:pt idx="0">
                  <c:v>Andel</c:v>
                </c:pt>
              </c:strCache>
            </c:strRef>
          </c:tx>
          <c:spPr>
            <a:gradFill>
              <a:gsLst>
                <a:gs pos="0">
                  <a:schemeClr val="accent1">
                    <a:shade val="86000"/>
                  </a:schemeClr>
                </a:gs>
                <a:gs pos="100000">
                  <a:schemeClr val="accent1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SME'!$B$13:$B$17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'Utan kvinna SME'!$D$13:$D$17</c:f>
              <c:numCache>
                <c:formatCode>0.0%</c:formatCode>
                <c:ptCount val="5"/>
                <c:pt idx="0">
                  <c:v>8.0923156941854868E-5</c:v>
                </c:pt>
                <c:pt idx="1">
                  <c:v>1.1481895901520106E-2</c:v>
                </c:pt>
                <c:pt idx="2">
                  <c:v>3.6333803101627551E-2</c:v>
                </c:pt>
                <c:pt idx="3">
                  <c:v>9.0046516887838796E-2</c:v>
                </c:pt>
                <c:pt idx="4">
                  <c:v>8.7457849297559592E-2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4-4E0E-8F3A-935D5D66053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24908911"/>
        <c:axId val="14249139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SME'!$C$12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shade val="58000"/>
                        </a:schemeClr>
                      </a:gs>
                      <a:gs pos="100000">
                        <a:schemeClr val="accent1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SME'!$C$13:$C$17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172516</c:v>
                      </c:pt>
                      <c:pt idx="1">
                        <c:v>29248030</c:v>
                      </c:pt>
                      <c:pt idx="2">
                        <c:v>63068643</c:v>
                      </c:pt>
                      <c:pt idx="3">
                        <c:v>92259661</c:v>
                      </c:pt>
                      <c:pt idx="4">
                        <c:v>9618621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F04-4E0E-8F3A-935D5D66053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SME'!$E$12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86000"/>
                        </a:schemeClr>
                      </a:gs>
                      <a:gs pos="100000">
                        <a:schemeClr val="accent1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SME'!$E$13:$E$17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5</c:v>
                      </c:pt>
                      <c:pt idx="1">
                        <c:v>19</c:v>
                      </c:pt>
                      <c:pt idx="2">
                        <c:v>79</c:v>
                      </c:pt>
                      <c:pt idx="3">
                        <c:v>538</c:v>
                      </c:pt>
                      <c:pt idx="4">
                        <c:v>60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F04-4E0E-8F3A-935D5D66053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SME'!$F$12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58000"/>
                        </a:schemeClr>
                      </a:gs>
                      <a:gs pos="100000">
                        <a:schemeClr val="accent1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SME'!$F$13:$F$17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2.0920502092050208E-2</c:v>
                      </c:pt>
                      <c:pt idx="1">
                        <c:v>4.1214750542299353E-2</c:v>
                      </c:pt>
                      <c:pt idx="2">
                        <c:v>5.7960381511371971E-2</c:v>
                      </c:pt>
                      <c:pt idx="3">
                        <c:v>0.16604938271604938</c:v>
                      </c:pt>
                      <c:pt idx="4">
                        <c:v>0.21352313167259787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F04-4E0E-8F3A-935D5D660537}"/>
                  </c:ext>
                </c:extLst>
              </c15:ser>
            </c15:filteredBarSeries>
          </c:ext>
        </c:extLst>
      </c:barChart>
      <c:catAx>
        <c:axId val="142490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24913903"/>
        <c:crosses val="autoZero"/>
        <c:auto val="1"/>
        <c:lblAlgn val="ctr"/>
        <c:lblOffset val="100"/>
        <c:noMultiLvlLbl val="0"/>
      </c:catAx>
      <c:valAx>
        <c:axId val="14249139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2490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man</a:t>
            </a:r>
          </a:p>
          <a:p>
            <a:pPr>
              <a:defRPr/>
            </a:pPr>
            <a:r>
              <a:rPr lang="sv-SE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'Utan kvinna SME'!$D$27</c:f>
              <c:strCache>
                <c:ptCount val="1"/>
                <c:pt idx="0">
                  <c:v>Andel</c:v>
                </c:pt>
              </c:strCache>
            </c:strRef>
          </c:tx>
          <c:spPr>
            <a:gradFill>
              <a:gsLst>
                <a:gs pos="0">
                  <a:schemeClr val="accent3">
                    <a:shade val="86000"/>
                  </a:schemeClr>
                </a:gs>
                <a:gs pos="100000">
                  <a:schemeClr val="accent3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SME'!$B$28:$B$32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'Utan kvinna SME'!$D$28:$D$32</c:f>
              <c:numCache>
                <c:formatCode>0.0%</c:formatCode>
                <c:ptCount val="5"/>
                <c:pt idx="0">
                  <c:v>8.0318314526946922E-3</c:v>
                </c:pt>
                <c:pt idx="1">
                  <c:v>2.3681182396169793E-2</c:v>
                </c:pt>
                <c:pt idx="2">
                  <c:v>6.5656643545310228E-2</c:v>
                </c:pt>
                <c:pt idx="3">
                  <c:v>0.1368734040963083</c:v>
                </c:pt>
                <c:pt idx="4">
                  <c:v>4.7936624214200405E-2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1-48BC-B5F6-FA902E1973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75486303"/>
        <c:axId val="9754842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SME'!$C$27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shade val="58000"/>
                        </a:schemeClr>
                      </a:gs>
                      <a:gs pos="100000">
                        <a:schemeClr val="accent3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SME'!$C$28:$C$32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2222375643</c:v>
                      </c:pt>
                      <c:pt idx="1">
                        <c:v>3543006043</c:v>
                      </c:pt>
                      <c:pt idx="2">
                        <c:v>7761198427</c:v>
                      </c:pt>
                      <c:pt idx="3">
                        <c:v>8999133893</c:v>
                      </c:pt>
                      <c:pt idx="4">
                        <c:v>620373205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071-48BC-B5F6-FA902E19731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SME'!$E$27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tint val="86000"/>
                        </a:schemeClr>
                      </a:gs>
                      <a:gs pos="100000">
                        <a:schemeClr val="accent3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SME'!$E$28:$E$32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17</c:v>
                      </c:pt>
                      <c:pt idx="1">
                        <c:v>171</c:v>
                      </c:pt>
                      <c:pt idx="2">
                        <c:v>1243</c:v>
                      </c:pt>
                      <c:pt idx="3">
                        <c:v>13509</c:v>
                      </c:pt>
                      <c:pt idx="4">
                        <c:v>1927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071-48BC-B5F6-FA902E19731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SME'!$F$27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tint val="58000"/>
                        </a:schemeClr>
                      </a:gs>
                      <a:gs pos="100000">
                        <a:schemeClr val="accent3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SME'!$F$28:$F$32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2.0238095238095239E-2</c:v>
                      </c:pt>
                      <c:pt idx="1">
                        <c:v>4.4404050895871204E-2</c:v>
                      </c:pt>
                      <c:pt idx="2">
                        <c:v>6.4932351251110063E-2</c:v>
                      </c:pt>
                      <c:pt idx="3">
                        <c:v>0.17979158071256504</c:v>
                      </c:pt>
                      <c:pt idx="4">
                        <c:v>0.26206990344077247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071-48BC-B5F6-FA902E19731D}"/>
                  </c:ext>
                </c:extLst>
              </c15:ser>
            </c15:filteredBarSeries>
          </c:ext>
        </c:extLst>
      </c:barChart>
      <c:catAx>
        <c:axId val="97548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5484223"/>
        <c:crosses val="autoZero"/>
        <c:auto val="1"/>
        <c:lblAlgn val="ctr"/>
        <c:lblOffset val="100"/>
        <c:noMultiLvlLbl val="0"/>
      </c:catAx>
      <c:valAx>
        <c:axId val="9754842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97548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ägartyp'!$R$6:$R$7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ägartyp'!$T$6:$T$7</c:f>
              <c:numCache>
                <c:formatCode>0.0%</c:formatCode>
                <c:ptCount val="2"/>
                <c:pt idx="0">
                  <c:v>0.43540113786524409</c:v>
                </c:pt>
                <c:pt idx="1">
                  <c:v>0.63147301006404388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B2-46F9-9F3A-E47EBB89FFE9}"/>
            </c:ext>
          </c:extLst>
        </c:ser>
        <c:ser>
          <c:idx val="3"/>
          <c:order val="3"/>
          <c:spPr>
            <a:solidFill>
              <a:schemeClr val="bg2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ägartyp'!$R$6:$R$7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ägartyp'!$V$6:$V$7</c:f>
              <c:numCache>
                <c:formatCode>0.0%</c:formatCode>
                <c:ptCount val="2"/>
                <c:pt idx="0">
                  <c:v>3.2561638611308355E-2</c:v>
                </c:pt>
                <c:pt idx="1">
                  <c:v>0.12753888380603842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B2-46F9-9F3A-E47EBB89FF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60667456"/>
        <c:axId val="660667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ägartyp'!$R$6:$R$7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ägartyp'!$S$6:$S$7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2831063576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7B2-46F9-9F3A-E47EBB89FFE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ägartyp'!$R$6:$R$7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ägartyp'!$U$6:$U$7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7B2-46F9-9F3A-E47EBB89FFE9}"/>
                  </c:ext>
                </c:extLst>
              </c15:ser>
            </c15:filteredBarSeries>
          </c:ext>
        </c:extLst>
      </c:barChart>
      <c:catAx>
        <c:axId val="6606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0667872"/>
        <c:crosses val="autoZero"/>
        <c:auto val="1"/>
        <c:lblAlgn val="ctr"/>
        <c:lblOffset val="100"/>
        <c:noMultiLvlLbl val="0"/>
      </c:catAx>
      <c:valAx>
        <c:axId val="6606678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6066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Privata ägare</a:t>
            </a:r>
          </a:p>
          <a:p>
            <a:pPr>
              <a:defRPr/>
            </a:pPr>
            <a:r>
              <a:rPr lang="sv-SE"/>
              <a:t>kommuner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ägartyp'!$R$9:$R$10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ägartyp'!$T$9:$T$10</c:f>
              <c:numCache>
                <c:formatCode>0.0%</c:formatCode>
                <c:ptCount val="2"/>
                <c:pt idx="0">
                  <c:v>0.45912903392869142</c:v>
                </c:pt>
                <c:pt idx="1">
                  <c:v>0.68755535872453499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0E-45FB-B7C0-F8C4F192163D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ägartyp'!$R$9:$R$10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ägartyp'!$V$9:$V$10</c:f>
              <c:numCache>
                <c:formatCode>0.0%</c:formatCode>
                <c:ptCount val="2"/>
                <c:pt idx="0">
                  <c:v>5.4558905619148647E-2</c:v>
                </c:pt>
                <c:pt idx="1">
                  <c:v>0.1620500845478702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10E-45FB-B7C0-F8C4F192163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8493520"/>
        <c:axId val="1038489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ägartyp'!$R$9:$R$10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ägartyp'!$S$9:$S$10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2831063576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E10E-45FB-B7C0-F8C4F192163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ägartyp'!$R$9:$R$10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ägartyp'!$U$9:$U$10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10E-45FB-B7C0-F8C4F192163D}"/>
                  </c:ext>
                </c:extLst>
              </c15:ser>
            </c15:filteredBarSeries>
          </c:ext>
        </c:extLst>
      </c:barChart>
      <c:catAx>
        <c:axId val="103849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8489776"/>
        <c:crosses val="autoZero"/>
        <c:auto val="1"/>
        <c:lblAlgn val="ctr"/>
        <c:lblOffset val="100"/>
        <c:noMultiLvlLbl val="0"/>
      </c:catAx>
      <c:valAx>
        <c:axId val="1038489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03849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Offentliga ägare</a:t>
            </a:r>
          </a:p>
          <a:p>
            <a:pPr>
              <a:defRPr/>
            </a:pPr>
            <a:r>
              <a:rPr lang="sv-SE"/>
              <a:t>kommuner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ägartyp'!$R$12:$R$13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ägartyp'!$T$12:$T$13</c:f>
              <c:numCache>
                <c:formatCode>0.0%</c:formatCode>
                <c:ptCount val="2"/>
                <c:pt idx="0">
                  <c:v>0.11055588334057677</c:v>
                </c:pt>
                <c:pt idx="1">
                  <c:v>0.34550989345509892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F-4AAD-A469-46A1C6A9F44C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ägartyp'!$R$12:$R$13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ägartyp'!$V$12:$V$13</c:f>
              <c:numCache>
                <c:formatCode>0.0%</c:formatCode>
                <c:ptCount val="2"/>
                <c:pt idx="0">
                  <c:v>1.5048274396811114E-3</c:v>
                </c:pt>
                <c:pt idx="1">
                  <c:v>2.2831050228310501E-2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13F-4AAD-A469-46A1C6A9F4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12080671"/>
        <c:axId val="16120839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ägartyp'!$R$12:$R$13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ägartyp'!$S$12:$S$13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2831063576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E13F-4AAD-A469-46A1C6A9F44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ägartyp'!$R$12:$R$13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ägartyp'!$U$12:$U$13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13F-4AAD-A469-46A1C6A9F44C}"/>
                  </c:ext>
                </c:extLst>
              </c15:ser>
            </c15:filteredBarSeries>
          </c:ext>
        </c:extLst>
      </c:barChart>
      <c:catAx>
        <c:axId val="161208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12083999"/>
        <c:crosses val="autoZero"/>
        <c:auto val="1"/>
        <c:lblAlgn val="ctr"/>
        <c:lblOffset val="100"/>
        <c:noMultiLvlLbl val="0"/>
      </c:catAx>
      <c:valAx>
        <c:axId val="161208399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12080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7D-4CB6-9DFF-97DD6CE857C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686-4D48-ACB5-A253EECF9B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Jämställd!$B$3:$B$4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Jämställd!$D$3:$D$4</c:f>
              <c:numCache>
                <c:formatCode>0.0%</c:formatCode>
                <c:ptCount val="2"/>
                <c:pt idx="0">
                  <c:v>0.21291052992088016</c:v>
                </c:pt>
                <c:pt idx="1">
                  <c:v>0.78708947007911989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6-4D48-ACB5-A253EECF9BB0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7D-4CB6-9DFF-97DD6CE857C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686-4D48-ACB5-A253EECF9B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Jämställd!$B$3:$B$4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Jämställd!$F$3:$F$4</c:f>
              <c:numCache>
                <c:formatCode>0.0%</c:formatCode>
                <c:ptCount val="2"/>
                <c:pt idx="0">
                  <c:v>0.10816618911174786</c:v>
                </c:pt>
                <c:pt idx="1">
                  <c:v>0.8918338108882522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86-4D48-ACB5-A253EECF9B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27D-4CB6-9DFF-97DD6CE857C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27D-4CB6-9DFF-97DD6CE857C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Jämställd!$B$3:$B$4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Jämställd!$C$3:$C$4</c15:sqref>
                        </c15:formulaRef>
                      </c:ext>
                    </c:extLst>
                    <c:numCache>
                      <c:formatCode>#\ ##0\ "kr"</c:formatCode>
                      <c:ptCount val="2"/>
                      <c:pt idx="0">
                        <c:v>1607375786</c:v>
                      </c:pt>
                      <c:pt idx="1">
                        <c:v>5942160569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686-4D48-ACB5-A253EECF9BB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227D-4CB6-9DFF-97DD6CE857C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227D-4CB6-9DFF-97DD6CE857C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Jämställd!$B$3:$B$4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Jämställd!$E$3:$E$4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2"/>
                      <c:pt idx="0">
                        <c:v>604</c:v>
                      </c:pt>
                      <c:pt idx="1">
                        <c:v>4980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686-4D48-ACB5-A253EECF9BB0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Kommuner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Jämställd!$D$6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D-4017-8A5A-256E9CB985AB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D-4017-8A5A-256E9CB98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Jämställd!$B$7:$B$8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Jämställd!$D$7:$D$8</c:f>
              <c:numCache>
                <c:formatCode>0.0%</c:formatCode>
                <c:ptCount val="2"/>
                <c:pt idx="0">
                  <c:v>0.21165200256643973</c:v>
                </c:pt>
                <c:pt idx="1">
                  <c:v>0.7806653230627133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D-4017-8A5A-256E9CB985AB}"/>
            </c:ext>
          </c:extLst>
        </c:ser>
        <c:ser>
          <c:idx val="3"/>
          <c:order val="3"/>
          <c:tx>
            <c:strRef>
              <c:f>Jämställd!$F$6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4B-4C6A-AD0D-92DB8DD22A23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251D-4017-8A5A-256E9CB98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Jämställd!$B$7:$B$8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Jämställd!$F$7:$F$8</c:f>
              <c:numCache>
                <c:formatCode>0.0%</c:formatCode>
                <c:ptCount val="2"/>
                <c:pt idx="0">
                  <c:v>7.7563427572368032E-2</c:v>
                </c:pt>
                <c:pt idx="1">
                  <c:v>0.922436572427632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1D-4017-8A5A-256E9CB985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Jämställd!$C$6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251D-4017-8A5A-256E9CB985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251D-4017-8A5A-256E9CB985A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Jämställd!$B$7:$B$8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Jämställd!$C$7:$C$8</c15:sqref>
                        </c15:formulaRef>
                      </c:ext>
                    </c:extLst>
                    <c:numCache>
                      <c:formatCode>#\ ##0\ "kr"</c:formatCode>
                      <c:ptCount val="2"/>
                      <c:pt idx="0">
                        <c:v>55131910790</c:v>
                      </c:pt>
                      <c:pt idx="1">
                        <c:v>196227844812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51D-4017-8A5A-256E9CB985AB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Jämställd!$E$6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EC4B-4C6A-AD0D-92DB8DD22A2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EC4B-4C6A-AD0D-92DB8DD22A2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Jämställd!$B$7:$B$8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Jämställd!$E$7:$E$8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2"/>
                      <c:pt idx="0">
                        <c:v>3904</c:v>
                      </c:pt>
                      <c:pt idx="1">
                        <c:v>46429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51D-4017-8A5A-256E9CB985AB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Jämställd!$D$10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2E-4FC0-BEB4-27247468292D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2E-4FC0-BEB4-2724746829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Jämställd!$B$11:$B$12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Jämställd!$D$11:$D$12</c:f>
              <c:numCache>
                <c:formatCode>0.0%</c:formatCode>
                <c:ptCount val="2"/>
                <c:pt idx="0">
                  <c:v>0.21165200256643973</c:v>
                </c:pt>
                <c:pt idx="1">
                  <c:v>0.78834799743356021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2E-4FC0-BEB4-27247468292D}"/>
            </c:ext>
          </c:extLst>
        </c:ser>
        <c:ser>
          <c:idx val="3"/>
          <c:order val="3"/>
          <c:tx>
            <c:strRef>
              <c:f>Jämställd!$F$10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C2E-4FC0-BEB4-27247468292D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E-4FC0-BEB4-2724746829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Jämställd!$B$11:$B$12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Jämställd!$F$11:$F$12</c:f>
              <c:numCache>
                <c:formatCode>0.0%</c:formatCode>
                <c:ptCount val="2"/>
                <c:pt idx="0">
                  <c:v>8.272826454986644E-2</c:v>
                </c:pt>
                <c:pt idx="1">
                  <c:v>0.91727173545013352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2E-4FC0-BEB4-27247468292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Jämställd!$C$10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3C2E-4FC0-BEB4-27247468292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3C2E-4FC0-BEB4-27247468292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Jämställd!$B$11:$B$12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Jämställd!$C$11:$C$12</c15:sqref>
                        </c15:formulaRef>
                      </c:ext>
                    </c:extLst>
                    <c:numCache>
                      <c:formatCode>#\ ##0\ "kr"</c:formatCode>
                      <c:ptCount val="2"/>
                      <c:pt idx="0">
                        <c:v>131903007950</c:v>
                      </c:pt>
                      <c:pt idx="1">
                        <c:v>491303984427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3C2E-4FC0-BEB4-27247468292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Jämställd!$E$10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3C2E-4FC0-BEB4-27247468292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3C2E-4FC0-BEB4-27247468292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Jämställd!$B$11:$B$12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Jämställd!$E$11:$E$12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2"/>
                      <c:pt idx="0">
                        <c:v>8796</c:v>
                      </c:pt>
                      <c:pt idx="1">
                        <c:v>97528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C2E-4FC0-BEB4-27247468292D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'Jämställd VD'!$D$2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92-4658-8053-4EB7801D3BD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92-4658-8053-4EB7801D3B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2E-4B97-9ED9-4BECEE821F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VD'!$B$3:$B$5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VD'!$D$3:$D$5</c:f>
              <c:numCache>
                <c:formatCode>0.0%</c:formatCode>
                <c:ptCount val="3"/>
                <c:pt idx="0">
                  <c:v>0.16600000000000001</c:v>
                </c:pt>
                <c:pt idx="1">
                  <c:v>0.7486984042448428</c:v>
                </c:pt>
                <c:pt idx="2">
                  <c:v>8.5301595755157195E-2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92-4658-8053-4EB7801D3BDC}"/>
            </c:ext>
          </c:extLst>
        </c:ser>
        <c:ser>
          <c:idx val="3"/>
          <c:order val="3"/>
          <c:tx>
            <c:strRef>
              <c:f>'Jämställd VD'!$F$2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F92-4658-8053-4EB7801D3BD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F92-4658-8053-4EB7801D3B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12E-4B97-9ED9-4BECEE821F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VD'!$B$3:$B$5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VD'!$F$3:$F$5</c:f>
              <c:numCache>
                <c:formatCode>0.0%</c:formatCode>
                <c:ptCount val="3"/>
                <c:pt idx="0">
                  <c:v>0.31125827814569534</c:v>
                </c:pt>
                <c:pt idx="1">
                  <c:v>0.34768211920529801</c:v>
                </c:pt>
                <c:pt idx="2">
                  <c:v>0.34105960264900664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92-4658-8053-4EB7801D3B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'Jämställd VD'!$C$2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DF92-4658-8053-4EB7801D3BD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DF92-4658-8053-4EB7801D3BD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B12E-4B97-9ED9-4BECEE821FE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VD'!$B$3:$B$5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VD'!$C$3:$C$5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267580163</c:v>
                      </c:pt>
                      <c:pt idx="1">
                        <c:v>1203439686</c:v>
                      </c:pt>
                      <c:pt idx="2">
                        <c:v>136355937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DF92-4658-8053-4EB7801D3BDC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'Jämställd VD'!$E$2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DF92-4658-8053-4EB7801D3BD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DF92-4658-8053-4EB7801D3BD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B12E-4B97-9ED9-4BECEE821FE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'Jämställd VD'!$B$3:$B$5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'Jämställd VD'!$E$3:$E$5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188</c:v>
                      </c:pt>
                      <c:pt idx="1">
                        <c:v>210</c:v>
                      </c:pt>
                      <c:pt idx="2">
                        <c:v>206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F92-4658-8053-4EB7801D3BDC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Kommuner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C0-4D3F-AF69-DE635FF80116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C0-4D3F-AF69-DE635FF801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F0-44CF-9AC5-D8C7805BD6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VD'!$B$8:$B$10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VD'!$D$8:$D$10</c:f>
              <c:numCache>
                <c:formatCode>0.0%</c:formatCode>
                <c:ptCount val="3"/>
                <c:pt idx="0">
                  <c:v>0.36912842385450723</c:v>
                </c:pt>
                <c:pt idx="1">
                  <c:v>0.49118950126995953</c:v>
                </c:pt>
                <c:pt idx="2">
                  <c:v>0.13968207487553325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C0-4D3F-AF69-DE635FF80116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AC0-4D3F-AF69-DE635FF80116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AC0-4D3F-AF69-DE635FF801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CF0-44CF-9AC5-D8C7805BD6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VD'!$B$8:$B$10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VD'!$F$8:$F$10</c:f>
              <c:numCache>
                <c:formatCode>0.0%</c:formatCode>
                <c:ptCount val="3"/>
                <c:pt idx="0">
                  <c:v>0.20568647540983606</c:v>
                </c:pt>
                <c:pt idx="1">
                  <c:v>0.29533811475409838</c:v>
                </c:pt>
                <c:pt idx="2">
                  <c:v>0.49897540983606559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C0-4D3F-AF69-DE635FF801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BAC0-4D3F-AF69-DE635FF8011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BAC0-4D3F-AF69-DE635FF8011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ACF0-44CF-9AC5-D8C7805BD65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12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VD'!$B$8:$B$10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VD'!$C$8:$C$10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20350755334</c:v>
                      </c:pt>
                      <c:pt idx="1">
                        <c:v>27080215765</c:v>
                      </c:pt>
                      <c:pt idx="2">
                        <c:v>7700939691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BAC0-4D3F-AF69-DE635FF80116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BAC0-4D3F-AF69-DE635FF8011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BAC0-4D3F-AF69-DE635FF8011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ACF0-44CF-9AC5-D8C7805BD65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12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VD'!$B$8:$B$10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VD'!$E$8:$E$10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803</c:v>
                      </c:pt>
                      <c:pt idx="1">
                        <c:v>1153</c:v>
                      </c:pt>
                      <c:pt idx="2">
                        <c:v>1948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AC0-4D3F-AF69-DE635FF80116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200" b="1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C3-4829-9DCC-96C27DC0EC92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C3-4829-9DCC-96C27DC0EC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7C-4689-8F32-3CCD45EAB3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VD'!$B$13:$B$15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VD'!$D$13:$D$15</c:f>
              <c:numCache>
                <c:formatCode>0.0%</c:formatCode>
                <c:ptCount val="3"/>
                <c:pt idx="0">
                  <c:v>0.34935238763067195</c:v>
                </c:pt>
                <c:pt idx="1">
                  <c:v>0.50164893188851645</c:v>
                </c:pt>
                <c:pt idx="2">
                  <c:v>0.14899868048081158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C3-4829-9DCC-96C27DC0EC92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6C3-4829-9DCC-96C27DC0EC92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6C3-4829-9DCC-96C27DC0EC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C7C-4689-8F32-3CCD45EAB3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VD'!$B$13:$B$15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VD'!$F$13:$F$15</c:f>
              <c:numCache>
                <c:formatCode>0.0%</c:formatCode>
                <c:ptCount val="3"/>
                <c:pt idx="0">
                  <c:v>0.22078217371532516</c:v>
                </c:pt>
                <c:pt idx="1">
                  <c:v>0.33208276489313326</c:v>
                </c:pt>
                <c:pt idx="2">
                  <c:v>0.44713506139154163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C3-4829-9DCC-96C27DC0EC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16C3-4829-9DCC-96C27DC0EC9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16C3-4829-9DCC-96C27DC0EC9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BC7C-4689-8F32-3CCD45EAB34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VD'!$B$13:$B$15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VD'!$C$13:$C$15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46080630763</c:v>
                      </c:pt>
                      <c:pt idx="1">
                        <c:v>66169003051</c:v>
                      </c:pt>
                      <c:pt idx="2">
                        <c:v>19653374136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16C3-4829-9DCC-96C27DC0EC92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16C3-4829-9DCC-96C27DC0EC9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16C3-4829-9DCC-96C27DC0EC9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BC7C-4689-8F32-3CCD45EAB34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VD'!$B$13:$B$15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VD'!$E$13:$E$15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1942</c:v>
                      </c:pt>
                      <c:pt idx="1">
                        <c:v>2921</c:v>
                      </c:pt>
                      <c:pt idx="2">
                        <c:v>3933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6C3-4829-9DCC-96C27DC0EC92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Jämställda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'Jämställd SME'!$D$5</c:f>
              <c:strCache>
                <c:ptCount val="1"/>
                <c:pt idx="0">
                  <c:v>Andel</c:v>
                </c:pt>
              </c:strCache>
            </c:strRef>
          </c:tx>
          <c:spPr>
            <a:gradFill>
              <a:gsLst>
                <a:gs pos="0">
                  <a:schemeClr val="accent1">
                    <a:shade val="86000"/>
                  </a:schemeClr>
                </a:gs>
                <a:gs pos="100000">
                  <a:schemeClr val="accent1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309-4ED3-8550-2DBFF8BBE52C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4A0-4E1C-82C6-76877B77933D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4A0-4E1C-82C6-76877B7793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'Jämställd SME'!$B$6:$B$10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'Jämställd SME'!$D$6:$D$10</c:f>
              <c:numCache>
                <c:formatCode>0.0%</c:formatCode>
                <c:ptCount val="5"/>
                <c:pt idx="0">
                  <c:v>0.23744231736032084</c:v>
                </c:pt>
                <c:pt idx="1">
                  <c:v>0.30201378067917983</c:v>
                </c:pt>
                <c:pt idx="2">
                  <c:v>7.7161705048754872E-2</c:v>
                </c:pt>
                <c:pt idx="3">
                  <c:v>0.10968577517908085</c:v>
                </c:pt>
                <c:pt idx="4">
                  <c:v>0.13868910641006785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09-4ED3-8550-2DBFF8BBE52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24908911"/>
        <c:axId val="14249139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'Jämställd SME'!$C$5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shade val="58000"/>
                        </a:schemeClr>
                      </a:gs>
                      <a:gs pos="100000">
                        <a:schemeClr val="accent1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SME'!$C$6:$C$10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506191310</c:v>
                      </c:pt>
                      <c:pt idx="1">
                        <c:v>769324874</c:v>
                      </c:pt>
                      <c:pt idx="2">
                        <c:v>79058169</c:v>
                      </c:pt>
                      <c:pt idx="3">
                        <c:v>12063250</c:v>
                      </c:pt>
                      <c:pt idx="4">
                        <c:v>240738183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3309-4ED3-8550-2DBFF8BBE52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SME'!$E$5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86000"/>
                        </a:schemeClr>
                      </a:gs>
                      <a:gs pos="100000">
                        <a:schemeClr val="accent1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SME'!$E$6:$E$10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54</c:v>
                      </c:pt>
                      <c:pt idx="1">
                        <c:v>62</c:v>
                      </c:pt>
                      <c:pt idx="2">
                        <c:v>310</c:v>
                      </c:pt>
                      <c:pt idx="3">
                        <c:v>33</c:v>
                      </c:pt>
                      <c:pt idx="4">
                        <c:v>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3309-4ED3-8550-2DBFF8BBE52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SME'!$F$5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58000"/>
                        </a:schemeClr>
                      </a:gs>
                      <a:gs pos="100000">
                        <a:schemeClr val="accent1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Pt>
                  <c:idx val="2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3309-4ED3-8550-2DBFF8BBE52C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34A0-4E1C-82C6-76877B77933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34A0-4E1C-82C6-76877B77933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SME'!$F$6:$F$10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0.22594142259414227</c:v>
                      </c:pt>
                      <c:pt idx="1">
                        <c:v>0.13449023861171366</c:v>
                      </c:pt>
                      <c:pt idx="2">
                        <c:v>9.5679012345679007E-2</c:v>
                      </c:pt>
                      <c:pt idx="3">
                        <c:v>0.11743772241992882</c:v>
                      </c:pt>
                      <c:pt idx="4">
                        <c:v>0.10638297872340426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309-4ED3-8550-2DBFF8BBE52C}"/>
                  </c:ext>
                </c:extLst>
              </c15:ser>
            </c15:filteredBarSeries>
          </c:ext>
        </c:extLst>
      </c:barChart>
      <c:catAx>
        <c:axId val="142490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24913903"/>
        <c:crosses val="autoZero"/>
        <c:auto val="1"/>
        <c:lblAlgn val="ctr"/>
        <c:lblOffset val="100"/>
        <c:noMultiLvlLbl val="0"/>
      </c:catAx>
      <c:valAx>
        <c:axId val="14249139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2490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384174</xdr:colOff>
      <xdr:row>0</xdr:row>
      <xdr:rowOff>146050</xdr:rowOff>
    </xdr:from>
    <xdr:to>
      <xdr:col>16</xdr:col>
      <xdr:colOff>76199</xdr:colOff>
      <xdr:row>15</xdr:row>
      <xdr:rowOff>127000</xdr:rowOff>
    </xdr:to>
    <xdr:graphicFrame macro="">
      <xdr:nvGraphicFramePr>
        <xdr:cNvPr id="2" name="Diagram 1" descr="Andelen inköp i kronor i de olika styrelsekombinationerna.">
          <a:extLst>
            <a:ext uri="{FF2B5EF4-FFF2-40B4-BE49-F238E27FC236}">
              <a16:creationId xmlns:a16="http://schemas.microsoft.com/office/drawing/2014/main" id="{00ECC588-6AE0-B7B5-7D0F-C5D6CEB9C73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406400</xdr:colOff>
      <xdr:row>16</xdr:row>
      <xdr:rowOff>165100</xdr:rowOff>
    </xdr:from>
    <xdr:to>
      <xdr:col>16</xdr:col>
      <xdr:colOff>98425</xdr:colOff>
      <xdr:row>31</xdr:row>
      <xdr:rowOff>146050</xdr:rowOff>
    </xdr:to>
    <xdr:graphicFrame macro="">
      <xdr:nvGraphicFramePr>
        <xdr:cNvPr id="4" name="Diagram 3" descr="Andelen inköp per antal styrelse.">
          <a:extLst>
            <a:ext uri="{FF2B5EF4-FFF2-40B4-BE49-F238E27FC236}">
              <a16:creationId xmlns:a16="http://schemas.microsoft.com/office/drawing/2014/main" id="{305BAC77-9A85-4BD4-B7B2-9312F7200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2" name="Diagram 1" descr="Diagram med procentantal av dalakommunernas styrelse kombinationer.">
          <a:extLst>
            <a:ext uri="{FF2B5EF4-FFF2-40B4-BE49-F238E27FC236}">
              <a16:creationId xmlns:a16="http://schemas.microsoft.com/office/drawing/2014/main" id="{D5E801C3-DF6B-8532-014B-A80E45E64E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3" name="Diagram 2" descr="Diagram med procentantal av kommunernas styrelse kombinationer.">
          <a:extLst>
            <a:ext uri="{FF2B5EF4-FFF2-40B4-BE49-F238E27FC236}">
              <a16:creationId xmlns:a16="http://schemas.microsoft.com/office/drawing/2014/main" id="{87240B6D-C48A-44CA-8346-6B2084F5B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4" name="Diagram 3" descr="Diagram med procentantal av hela rikets styrelse kombinationer.">
          <a:extLst>
            <a:ext uri="{FF2B5EF4-FFF2-40B4-BE49-F238E27FC236}">
              <a16:creationId xmlns:a16="http://schemas.microsoft.com/office/drawing/2014/main" id="{1C3B560C-F09F-4F12-A4CF-736FCEF54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2" name="Diagram 1" descr="Diagram med procentantal av dalakommunernas styrelse där VD är kvinna.">
          <a:extLst>
            <a:ext uri="{FF2B5EF4-FFF2-40B4-BE49-F238E27FC236}">
              <a16:creationId xmlns:a16="http://schemas.microsoft.com/office/drawing/2014/main" id="{8008D822-0FD4-4F59-AEEF-3F7B2EA8E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3" name="Diagram 2" descr="Diagram med procentantal av kommunernas styrelse där VD är kvinna.">
          <a:extLst>
            <a:ext uri="{FF2B5EF4-FFF2-40B4-BE49-F238E27FC236}">
              <a16:creationId xmlns:a16="http://schemas.microsoft.com/office/drawing/2014/main" id="{2DA0C645-2D38-4EAB-966F-B61C2D078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4" name="Diagram 3" descr="Diagram med procentantal av Hela riket styrelser där VD är kvinna.">
          <a:extLst>
            <a:ext uri="{FF2B5EF4-FFF2-40B4-BE49-F238E27FC236}">
              <a16:creationId xmlns:a16="http://schemas.microsoft.com/office/drawing/2014/main" id="{E6CF20BD-95E2-422B-8A01-A3C533B85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592667</xdr:colOff>
      <xdr:row>4</xdr:row>
      <xdr:rowOff>3</xdr:rowOff>
    </xdr:from>
    <xdr:to>
      <xdr:col>13</xdr:col>
      <xdr:colOff>10584</xdr:colOff>
      <xdr:row>13</xdr:row>
      <xdr:rowOff>10584</xdr:rowOff>
    </xdr:to>
    <xdr:graphicFrame macro="">
      <xdr:nvGraphicFramePr>
        <xdr:cNvPr id="3" name="Diagram 2" descr="Diagram över jämställda styrelser.">
          <a:extLst>
            <a:ext uri="{FF2B5EF4-FFF2-40B4-BE49-F238E27FC236}">
              <a16:creationId xmlns:a16="http://schemas.microsoft.com/office/drawing/2014/main" id="{27C91F27-CD1E-4368-94CA-876BC6936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7935</xdr:colOff>
      <xdr:row>14</xdr:row>
      <xdr:rowOff>15872</xdr:rowOff>
    </xdr:from>
    <xdr:to>
      <xdr:col>13</xdr:col>
      <xdr:colOff>18520</xdr:colOff>
      <xdr:row>23</xdr:row>
      <xdr:rowOff>222250</xdr:rowOff>
    </xdr:to>
    <xdr:graphicFrame macro="">
      <xdr:nvGraphicFramePr>
        <xdr:cNvPr id="4" name="Diagram 3" descr="Diagram över ej jämställda styrelser.">
          <a:extLst>
            <a:ext uri="{FF2B5EF4-FFF2-40B4-BE49-F238E27FC236}">
              <a16:creationId xmlns:a16="http://schemas.microsoft.com/office/drawing/2014/main" id="{4FCC9145-1846-468B-8BD5-4AC72A4CD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4</xdr:row>
      <xdr:rowOff>0</xdr:rowOff>
    </xdr:from>
    <xdr:to>
      <xdr:col>17</xdr:col>
      <xdr:colOff>74084</xdr:colOff>
      <xdr:row>13</xdr:row>
      <xdr:rowOff>10581</xdr:rowOff>
    </xdr:to>
    <xdr:graphicFrame macro="">
      <xdr:nvGraphicFramePr>
        <xdr:cNvPr id="5" name="Diagram 4" descr="Diagram över jämställda styrelser i Hela riket.">
          <a:extLst>
            <a:ext uri="{FF2B5EF4-FFF2-40B4-BE49-F238E27FC236}">
              <a16:creationId xmlns:a16="http://schemas.microsoft.com/office/drawing/2014/main" id="{C2AE32B6-6A6E-4D70-ABEA-5188B38F4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17</xdr:col>
      <xdr:colOff>52918</xdr:colOff>
      <xdr:row>24</xdr:row>
      <xdr:rowOff>0</xdr:rowOff>
    </xdr:to>
    <xdr:graphicFrame macro="">
      <xdr:nvGraphicFramePr>
        <xdr:cNvPr id="6" name="Diagram 5" descr="Diagram över ej jämställda styrelser i Hela riket.">
          <a:extLst>
            <a:ext uri="{FF2B5EF4-FFF2-40B4-BE49-F238E27FC236}">
              <a16:creationId xmlns:a16="http://schemas.microsoft.com/office/drawing/2014/main" id="{586A97AC-5F47-4679-B8CA-84F348555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5" name="Diagram 4" descr="Diagram över jämställd ägartyp.">
          <a:extLst>
            <a:ext uri="{FF2B5EF4-FFF2-40B4-BE49-F238E27FC236}">
              <a16:creationId xmlns:a16="http://schemas.microsoft.com/office/drawing/2014/main" id="{EA6D9A82-31E7-464C-9232-30AF58FE4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6" name="Diagram 5" descr="Diagram över jämställd ägartyp, privata ägare.">
          <a:extLst>
            <a:ext uri="{FF2B5EF4-FFF2-40B4-BE49-F238E27FC236}">
              <a16:creationId xmlns:a16="http://schemas.microsoft.com/office/drawing/2014/main" id="{A5C623EF-C775-4C6C-87A1-EE76A4B7C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7" name="Diagram 6" descr="Diagram över jämställd ägartyp, offentliga ägare.">
          <a:extLst>
            <a:ext uri="{FF2B5EF4-FFF2-40B4-BE49-F238E27FC236}">
              <a16:creationId xmlns:a16="http://schemas.microsoft.com/office/drawing/2014/main" id="{0381781C-F335-4F47-A830-A0E4A083C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2" name="Diagram 1" descr="Stapeldiagram inköpsvärde i styrelse utan kvinna.">
          <a:extLst>
            <a:ext uri="{FF2B5EF4-FFF2-40B4-BE49-F238E27FC236}">
              <a16:creationId xmlns:a16="http://schemas.microsoft.com/office/drawing/2014/main" id="{945244AE-FAC7-408F-ADB7-0D72E681B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3" name="Diagram 2" descr="Stapeldiagram kommuners inköpsvärde i styrelse utan kvinna.">
          <a:extLst>
            <a:ext uri="{FF2B5EF4-FFF2-40B4-BE49-F238E27FC236}">
              <a16:creationId xmlns:a16="http://schemas.microsoft.com/office/drawing/2014/main" id="{941205C4-FC95-4999-9036-2B92982A1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4" name="Diagram 3" descr="Stapeldiagram Hela riket inköpsvärde i styrelse utan kvinna.">
          <a:extLst>
            <a:ext uri="{FF2B5EF4-FFF2-40B4-BE49-F238E27FC236}">
              <a16:creationId xmlns:a16="http://schemas.microsoft.com/office/drawing/2014/main" id="{3562DD8D-C02C-4B1C-9DC3-17A01AE93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2" name="Diagram 1" descr="Diagram inköpsvärde i styrelse där VD är kvinna, man eller ej identifierad.">
          <a:extLst>
            <a:ext uri="{FF2B5EF4-FFF2-40B4-BE49-F238E27FC236}">
              <a16:creationId xmlns:a16="http://schemas.microsoft.com/office/drawing/2014/main" id="{D1F699E2-C3EA-4AF2-BE8B-36DA34BE6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3" name="Diagram 2" descr="Diagram inköpsvärde i kommuners styrelse där VD är kvinna, man eller ej identifierad.">
          <a:extLst>
            <a:ext uri="{FF2B5EF4-FFF2-40B4-BE49-F238E27FC236}">
              <a16:creationId xmlns:a16="http://schemas.microsoft.com/office/drawing/2014/main" id="{79168D9B-B89E-4369-B71D-4E8E9CE54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4" name="Diagram 3" descr="Diagram inköpsvärde i Hela rikets styrelse där VD är kvinna, man eller ej identifierad.">
          <a:extLst>
            <a:ext uri="{FF2B5EF4-FFF2-40B4-BE49-F238E27FC236}">
              <a16:creationId xmlns:a16="http://schemas.microsoft.com/office/drawing/2014/main" id="{E9403D8C-9BEC-4314-A4DD-7CB77DAC6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592667</xdr:colOff>
      <xdr:row>4</xdr:row>
      <xdr:rowOff>3</xdr:rowOff>
    </xdr:from>
    <xdr:to>
      <xdr:col>13</xdr:col>
      <xdr:colOff>10584</xdr:colOff>
      <xdr:row>13</xdr:row>
      <xdr:rowOff>10584</xdr:rowOff>
    </xdr:to>
    <xdr:graphicFrame macro="">
      <xdr:nvGraphicFramePr>
        <xdr:cNvPr id="2" name="Diagram 1" descr="Inköpsvärde i bolag där ledamot inte är kvinna.">
          <a:extLst>
            <a:ext uri="{FF2B5EF4-FFF2-40B4-BE49-F238E27FC236}">
              <a16:creationId xmlns:a16="http://schemas.microsoft.com/office/drawing/2014/main" id="{D13DEAB6-D98F-4A48-867E-81F2E6C13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7935</xdr:colOff>
      <xdr:row>14</xdr:row>
      <xdr:rowOff>15872</xdr:rowOff>
    </xdr:from>
    <xdr:to>
      <xdr:col>13</xdr:col>
      <xdr:colOff>18520</xdr:colOff>
      <xdr:row>23</xdr:row>
      <xdr:rowOff>222250</xdr:rowOff>
    </xdr:to>
    <xdr:graphicFrame macro="">
      <xdr:nvGraphicFramePr>
        <xdr:cNvPr id="3" name="Diagram 2" descr="Inköpsvärde i bolag där ledamot ej är man.">
          <a:extLst>
            <a:ext uri="{FF2B5EF4-FFF2-40B4-BE49-F238E27FC236}">
              <a16:creationId xmlns:a16="http://schemas.microsoft.com/office/drawing/2014/main" id="{11F08299-179D-4140-9244-1A861CE43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4</xdr:row>
      <xdr:rowOff>0</xdr:rowOff>
    </xdr:from>
    <xdr:to>
      <xdr:col>17</xdr:col>
      <xdr:colOff>74084</xdr:colOff>
      <xdr:row>13</xdr:row>
      <xdr:rowOff>10581</xdr:rowOff>
    </xdr:to>
    <xdr:graphicFrame macro="">
      <xdr:nvGraphicFramePr>
        <xdr:cNvPr id="4" name="Diagram 3" descr="Inköpsvärde i bolag där ledamot inte är kvinna i Hela riket.">
          <a:extLst>
            <a:ext uri="{FF2B5EF4-FFF2-40B4-BE49-F238E27FC236}">
              <a16:creationId xmlns:a16="http://schemas.microsoft.com/office/drawing/2014/main" id="{412BA119-B966-4FB2-8C52-7858AE5C0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17</xdr:col>
      <xdr:colOff>52918</xdr:colOff>
      <xdr:row>24</xdr:row>
      <xdr:rowOff>0</xdr:rowOff>
    </xdr:to>
    <xdr:graphicFrame macro="">
      <xdr:nvGraphicFramePr>
        <xdr:cNvPr id="5" name="Diagram 4" descr="Inköpsvärde i bolag där ledamot inte är man i Hela riket.">
          <a:extLst>
            <a:ext uri="{FF2B5EF4-FFF2-40B4-BE49-F238E27FC236}">
              <a16:creationId xmlns:a16="http://schemas.microsoft.com/office/drawing/2014/main" id="{B789FCBD-F214-4606-8C96-1CFE69574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2" name="Diagram 1" descr="Inköpsvärdet där ägare är utan kvinna.">
          <a:extLst>
            <a:ext uri="{FF2B5EF4-FFF2-40B4-BE49-F238E27FC236}">
              <a16:creationId xmlns:a16="http://schemas.microsoft.com/office/drawing/2014/main" id="{4A510F29-FEA5-4FF8-833A-0ADB5B71B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3" name="Diagram 2" descr="Inköpsvärdet där Privata ägare kommuner är utan kvinna.">
          <a:extLst>
            <a:ext uri="{FF2B5EF4-FFF2-40B4-BE49-F238E27FC236}">
              <a16:creationId xmlns:a16="http://schemas.microsoft.com/office/drawing/2014/main" id="{95FFB22D-25BD-4DCB-B81D-4AC687F1A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4" name="Diagram 3" descr="Inköpsvärdet där offentliga ägare kommuner ägare är utan kvinna.">
          <a:extLst>
            <a:ext uri="{FF2B5EF4-FFF2-40B4-BE49-F238E27FC236}">
              <a16:creationId xmlns:a16="http://schemas.microsoft.com/office/drawing/2014/main" id="{7712E3F0-584C-4084-9E6E-508D0F35C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AB9D96-04C1-493E-91B2-C112E06F4B06}" name="Tabell10" displayName="Tabell10" ref="B1:I11" totalsRowShown="0" headerRowDxfId="44">
  <tableColumns count="8">
    <tableColumn id="1" xr3:uid="{7E9C1998-EAB5-4FE5-843D-6E1855621DAC}" name="Branscher"/>
    <tableColumn id="2" xr3:uid="{144373C8-FDFC-4075-85CF-EF75B75C07CE}" name="SNI"/>
    <tableColumn id="3" xr3:uid="{260570F9-7E6C-4B72-9B07-2C9F4E2E8CE4}" name="Antal"/>
    <tableColumn id="4" xr3:uid="{29F8A710-E6EA-48B6-8909-60F87ED11D8D}" name="Belopp" dataDxfId="43" dataCellStyle="Valuta"/>
    <tableColumn id="5" xr3:uid="{AEDCEF4E-B853-41BB-8C2E-5BD506FE66D4}" name="Medelandel kvinnor som ledamöter" dataDxfId="42" dataCellStyle="Procent"/>
    <tableColumn id="6" xr3:uid="{14A2A969-55C6-47E3-AACD-BC3EFF3DDCB4}" name="Jämställda i styrelsen" dataDxfId="41" dataCellStyle="Procent"/>
    <tableColumn id="7" xr3:uid="{45186F50-41F6-496E-B3C7-74B2C927F358}" name="Ej ledamot som är en kvinna" dataDxfId="40" dataCellStyle="Procent"/>
    <tableColumn id="8" xr3:uid="{8DA33EDC-307C-46B9-B405-6ED5D4A7940F}" name="VD som är en kvinna" dataDxfId="39" dataCellStyle="Procent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149E28-714D-4E81-B8AA-D9F76D603A9E}" name="Tabell1" displayName="Tabell1" ref="C2:G6" totalsRowShown="0" headerRowDxfId="38" dataDxfId="37">
  <tableColumns count="5">
    <tableColumn id="1" xr3:uid="{2DE8E958-BD66-4086-A995-4BF0DF0605FF}" name="Typ av styrelse" dataDxfId="36"/>
    <tableColumn id="2" xr3:uid="{46F23DE6-21CC-419E-B5F6-98F803756E79}" name="Inköpsvärde" dataDxfId="35" dataCellStyle="Tusental"/>
    <tableColumn id="3" xr3:uid="{61EA4E88-83DF-4B8A-BABC-274AF7DD923E}" name="Andel " dataDxfId="34" dataCellStyle="Procent"/>
    <tableColumn id="4" xr3:uid="{AD86223B-AE15-4686-B3B2-576868724F4A}" name="Antal lev." dataDxfId="33" dataCellStyle="Tusental"/>
    <tableColumn id="5" xr3:uid="{11CF489F-626B-46B3-BDAC-19ABF45509BC}" name="Andel" dataDxfId="32" dataCellStyle="Procent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42317-BD6A-42FD-8412-B574D7267D07}" name="Tabell2" displayName="Tabell2" ref="B2:F4" totalsRowShown="0" headerRowDxfId="31">
  <tableColumns count="5">
    <tableColumn id="1" xr3:uid="{0D07339F-ADC8-4ACD-8A2C-141B150210C1}" name="Dalakommuner"/>
    <tableColumn id="2" xr3:uid="{04751706-146E-4C95-892F-C2B85484535D}" name="Inköpsvärde" dataDxfId="30" dataCellStyle="Tusental"/>
    <tableColumn id="3" xr3:uid="{3628DBF7-87D8-4739-8B1B-7530385FDD1F}" name="Andel " dataDxfId="29" dataCellStyle="Procent"/>
    <tableColumn id="4" xr3:uid="{028CA168-8208-4330-A016-8130E7573ABC}" name="Antal lev." dataDxfId="28" dataCellStyle="Tusental"/>
    <tableColumn id="5" xr3:uid="{1A9A7A9C-3B35-4924-A29D-E79AA82D6902}" name="Andel" dataDxfId="27" dataCellStyle="Procent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3C8794-8943-4AB8-9CFB-DC7C954EBCEB}" name="Tabell24" displayName="Tabell24" ref="B2:F5" totalsRowShown="0" headerRowDxfId="26">
  <tableColumns count="5">
    <tableColumn id="1" xr3:uid="{F9B4EBEE-3289-4101-97BE-F82766E7A7C2}" name="Dalakommuner"/>
    <tableColumn id="2" xr3:uid="{899A813B-6A7E-4306-A066-023F64AB2954}" name="Inköpsvärde" dataDxfId="25" dataCellStyle="Tusental"/>
    <tableColumn id="3" xr3:uid="{0EF00260-44AB-4922-B1ED-F6EE64FA147C}" name="Andel " dataDxfId="24" dataCellStyle="Procent"/>
    <tableColumn id="4" xr3:uid="{CAB7FEA4-91EF-4F60-B22B-BD75699EBDBA}" name="Antal lev." dataDxfId="23" dataCellStyle="Tusental"/>
    <tableColumn id="5" xr3:uid="{14C69F99-DAF6-4EF8-9D05-87CF6F98A586}" name="Andel" dataDxfId="22" dataCellStyle="Procent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6003E56-7693-4F42-8532-4506B16FBD93}" name="Tabell27" displayName="Tabell27" ref="B2:F4" totalsRowShown="0" headerRowDxfId="21">
  <tableColumns count="5">
    <tableColumn id="1" xr3:uid="{1B919DEC-E5CD-4830-952C-B76909850716}" name="Privata ägare" dataDxfId="0"/>
    <tableColumn id="2" xr3:uid="{A3268BA1-6A17-4896-958B-040CEF07DACE}" name="Inköpsvärde" dataDxfId="1" dataCellStyle="Tusental"/>
    <tableColumn id="3" xr3:uid="{AC1F5AF6-E04D-447B-A03C-F2FBDEDB44BC}" name="Andel" dataDxfId="20" dataCellStyle="Procent"/>
    <tableColumn id="4" xr3:uid="{FB41E22B-C635-46F1-82A8-86C6F26B8D6A}" name="Antal lev." dataDxfId="19" dataCellStyle="Tusental"/>
    <tableColumn id="5" xr3:uid="{F7952A27-503F-421E-A411-A9D368372518}" name="Andel " dataDxfId="18" dataCellStyle="Procent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9689E8A-BC2E-43D2-A8AE-768E403FD00B}" name="Tabell28" displayName="Tabell28" ref="B2:F4" totalsRowShown="0" headerRowDxfId="17">
  <tableColumns count="5">
    <tableColumn id="1" xr3:uid="{AF28DB32-67DA-4B48-9931-87EC37F9F378}" name="Dalakommuner"/>
    <tableColumn id="2" xr3:uid="{83B14A9C-CCFE-4E99-A4C2-E97E4EE4954A}" name="Inköpsvärde" dataDxfId="16" dataCellStyle="Tusental"/>
    <tableColumn id="3" xr3:uid="{75BB1DCA-8346-4DA0-AA3C-C7E6F9668A57}" name="Andel " dataDxfId="15" dataCellStyle="Procent"/>
    <tableColumn id="4" xr3:uid="{531C5898-CC1B-4B00-9A2A-23E1A101F829}" name="Antal lev." dataDxfId="14" dataCellStyle="Tusental"/>
    <tableColumn id="5" xr3:uid="{19258F75-A70C-4092-9324-86DF0170AE45}" name="Andel" dataDxfId="13" dataCellStyle="Procent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C9EA660-C2BC-4100-8772-F2A2EF6815D8}" name="Tabell249" displayName="Tabell249" ref="B2:F5" totalsRowShown="0" headerRowDxfId="12">
  <tableColumns count="5">
    <tableColumn id="1" xr3:uid="{0EA8A871-2A89-4636-956D-ED119F067ACA}" name="Dalakommuner"/>
    <tableColumn id="2" xr3:uid="{1AD2175B-9387-44DE-B8AF-1707792427B1}" name="Inköpsvärde" dataDxfId="11" dataCellStyle="Tusental"/>
    <tableColumn id="3" xr3:uid="{EDEDF8B1-D58F-48A2-BC29-7932C576FF60}" name="Andel " dataDxfId="10" dataCellStyle="Procent"/>
    <tableColumn id="4" xr3:uid="{AC363AF6-E3D3-4766-943A-9693AD708F5A}" name="Antal lev." dataDxfId="9" dataCellStyle="Tusental"/>
    <tableColumn id="5" xr3:uid="{722BFF35-3DE9-4234-A240-A6A158D425F3}" name="Andel" dataDxfId="8" dataCellStyle="Procent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709B6A6-8357-4DEA-AA5D-674D40203AB4}" name="Tabell2710" displayName="Tabell2710" ref="B2:F4" totalsRowShown="0" headerRowDxfId="7">
  <tableColumns count="5">
    <tableColumn id="1" xr3:uid="{91A94DCA-2BA2-4518-87B1-D5670085EEEF}" name="Privata ägare" dataDxfId="6"/>
    <tableColumn id="2" xr3:uid="{20D1A516-DCB9-4A6B-A93F-1CD7DD7FD30E}" name="Inköpsvärde" dataDxfId="5" dataCellStyle="Tusental"/>
    <tableColumn id="3" xr3:uid="{7254E781-7A9D-4CA6-A635-45FED82E461D}" name="Andel" dataDxfId="4" dataCellStyle="Procent"/>
    <tableColumn id="4" xr3:uid="{0817F9D0-AAF4-4EA1-AB6D-D4A721D8E28E}" name="Antal lev." dataDxfId="3" dataCellStyle="Tusental"/>
    <tableColumn id="5" xr3:uid="{09A34963-F119-4467-A7C1-1F5D35E55A39}" name="Andel " dataDxfId="2" dataCellStyle="Procent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208F-7292-4454-BD8A-1D5CB44265D0}">
  <dimension ref="B1:Y84"/>
  <sheetViews>
    <sheetView topLeftCell="A58" zoomScale="80" zoomScaleNormal="80" workbookViewId="0">
      <selection activeCell="B83" sqref="B83:F84"/>
    </sheetView>
  </sheetViews>
  <sheetFormatPr defaultRowHeight="14.5"/>
  <cols>
    <col min="2" max="2" width="38" bestFit="1" customWidth="1"/>
    <col min="3" max="3" width="20.81640625" bestFit="1" customWidth="1"/>
    <col min="5" max="5" width="11.26953125" bestFit="1" customWidth="1"/>
    <col min="8" max="8" width="33" bestFit="1" customWidth="1"/>
    <col min="9" max="9" width="20.81640625" bestFit="1" customWidth="1"/>
    <col min="14" max="14" width="33.90625" bestFit="1" customWidth="1"/>
    <col min="15" max="15" width="20.81640625" bestFit="1" customWidth="1"/>
    <col min="22" max="22" width="16.08984375" bestFit="1" customWidth="1"/>
  </cols>
  <sheetData>
    <row r="1" spans="2:18">
      <c r="B1" t="s">
        <v>4</v>
      </c>
    </row>
    <row r="2" spans="2:18">
      <c r="B2" t="s">
        <v>35</v>
      </c>
      <c r="C2" t="s">
        <v>37</v>
      </c>
      <c r="D2" t="s">
        <v>1</v>
      </c>
      <c r="E2" t="s">
        <v>38</v>
      </c>
      <c r="F2" t="s">
        <v>1</v>
      </c>
    </row>
    <row r="3" spans="2:18">
      <c r="B3" t="s">
        <v>2</v>
      </c>
      <c r="C3" s="6">
        <v>1607375786</v>
      </c>
      <c r="D3" s="3">
        <v>0.21291052992088016</v>
      </c>
      <c r="E3">
        <v>604</v>
      </c>
      <c r="F3" s="3">
        <v>0.10816618911174786</v>
      </c>
    </row>
    <row r="4" spans="2:18">
      <c r="B4" t="s">
        <v>31</v>
      </c>
      <c r="C4" s="6">
        <v>2831063576</v>
      </c>
      <c r="D4" s="3">
        <v>0.37499833670249277</v>
      </c>
      <c r="E4">
        <v>3476</v>
      </c>
      <c r="F4" s="3">
        <v>0.6224928366762178</v>
      </c>
    </row>
    <row r="5" spans="2:18">
      <c r="B5" t="s">
        <v>32</v>
      </c>
      <c r="C5" s="6">
        <v>194367471</v>
      </c>
      <c r="D5" s="3">
        <v>2.5745616930670439E-2</v>
      </c>
      <c r="E5">
        <v>701</v>
      </c>
      <c r="F5" s="3">
        <v>0.12553724928366763</v>
      </c>
    </row>
    <row r="6" spans="2:18">
      <c r="B6" t="s">
        <v>0</v>
      </c>
      <c r="C6" s="6">
        <f>5942160569-C4-C5</f>
        <v>2916729522</v>
      </c>
      <c r="D6" s="3">
        <f>78.1639120342279%-D4-D5</f>
        <v>0.38089516670911577</v>
      </c>
      <c r="E6">
        <f>4980-E4-E5</f>
        <v>803</v>
      </c>
      <c r="F6" s="3">
        <f>88.2809803244736%-F4-F5</f>
        <v>0.13477971728485058</v>
      </c>
    </row>
    <row r="7" spans="2:18">
      <c r="C7" s="2"/>
      <c r="D7" s="3"/>
    </row>
    <row r="9" spans="2:18">
      <c r="B9" t="s">
        <v>10</v>
      </c>
    </row>
    <row r="10" spans="2:18">
      <c r="B10" t="s">
        <v>35</v>
      </c>
      <c r="C10" t="s">
        <v>37</v>
      </c>
      <c r="D10" t="s">
        <v>1</v>
      </c>
      <c r="E10" t="s">
        <v>38</v>
      </c>
      <c r="F10" t="s">
        <v>1</v>
      </c>
    </row>
    <row r="11" spans="2:18" ht="15.5">
      <c r="B11" s="1" t="s">
        <v>2</v>
      </c>
      <c r="C11" s="6">
        <v>1607375786</v>
      </c>
      <c r="D11" s="3">
        <v>0.21291052992088016</v>
      </c>
      <c r="E11">
        <v>604</v>
      </c>
      <c r="F11" s="3">
        <v>0.10816618911174786</v>
      </c>
    </row>
    <row r="12" spans="2:18" ht="15.5">
      <c r="B12" s="1" t="s">
        <v>3</v>
      </c>
      <c r="C12" s="6">
        <v>5942160569</v>
      </c>
      <c r="D12" s="3">
        <v>0.78708947007911989</v>
      </c>
      <c r="E12">
        <v>4980</v>
      </c>
      <c r="F12" s="3">
        <v>0.8918338108882522</v>
      </c>
    </row>
    <row r="14" spans="2:18">
      <c r="B14" t="s">
        <v>5</v>
      </c>
      <c r="C14" t="s">
        <v>37</v>
      </c>
      <c r="D14" t="s">
        <v>1</v>
      </c>
      <c r="E14" t="s">
        <v>38</v>
      </c>
      <c r="F14" t="s">
        <v>1</v>
      </c>
      <c r="H14" t="s">
        <v>6</v>
      </c>
      <c r="I14" t="s">
        <v>37</v>
      </c>
      <c r="J14" t="s">
        <v>1</v>
      </c>
      <c r="K14" t="s">
        <v>38</v>
      </c>
      <c r="L14" t="s">
        <v>1</v>
      </c>
      <c r="N14" t="s">
        <v>7</v>
      </c>
      <c r="O14" t="s">
        <v>37</v>
      </c>
      <c r="P14" t="s">
        <v>1</v>
      </c>
      <c r="Q14" t="s">
        <v>38</v>
      </c>
      <c r="R14" t="s">
        <v>1</v>
      </c>
    </row>
    <row r="15" spans="2:18" ht="15.5">
      <c r="B15" s="1" t="s">
        <v>2</v>
      </c>
      <c r="C15" s="4">
        <v>55131910790</v>
      </c>
      <c r="D15" s="3">
        <v>0.21165200256643973</v>
      </c>
      <c r="E15">
        <v>3904</v>
      </c>
      <c r="F15" s="3">
        <v>7.7563427572368032E-2</v>
      </c>
      <c r="H15" s="1" t="s">
        <v>2</v>
      </c>
      <c r="N15" s="1" t="s">
        <v>2</v>
      </c>
      <c r="O15" s="4">
        <v>131903007950</v>
      </c>
      <c r="P15" s="3">
        <v>0.21165200256643973</v>
      </c>
      <c r="Q15">
        <v>8796</v>
      </c>
      <c r="R15" s="3">
        <v>8.272826454986644E-2</v>
      </c>
    </row>
    <row r="16" spans="2:18" ht="15.5">
      <c r="B16" s="1" t="s">
        <v>3</v>
      </c>
      <c r="C16" s="5">
        <v>196227844812</v>
      </c>
      <c r="D16" s="3">
        <v>0.7806653230627133</v>
      </c>
      <c r="E16">
        <v>46429</v>
      </c>
      <c r="F16" s="3">
        <v>0.922436572427632</v>
      </c>
      <c r="H16" s="1" t="s">
        <v>3</v>
      </c>
      <c r="N16" s="1" t="s">
        <v>3</v>
      </c>
      <c r="O16" s="5">
        <v>491303984427</v>
      </c>
      <c r="P16" s="3">
        <v>0.78834799743356021</v>
      </c>
      <c r="Q16">
        <v>97528</v>
      </c>
      <c r="R16" s="3">
        <v>0.91727173545013352</v>
      </c>
    </row>
    <row r="18" spans="2:18">
      <c r="B18" t="s">
        <v>11</v>
      </c>
    </row>
    <row r="19" spans="2:18">
      <c r="B19" t="s">
        <v>35</v>
      </c>
      <c r="C19" t="s">
        <v>37</v>
      </c>
      <c r="D19" t="s">
        <v>1</v>
      </c>
      <c r="E19" t="s">
        <v>38</v>
      </c>
      <c r="F19" t="s">
        <v>1</v>
      </c>
    </row>
    <row r="20" spans="2:18" ht="15.5">
      <c r="B20" s="1" t="s">
        <v>8</v>
      </c>
      <c r="C20" s="2">
        <v>267580163</v>
      </c>
      <c r="D20" s="3">
        <v>0.16647019653436537</v>
      </c>
      <c r="E20" s="7">
        <v>188</v>
      </c>
      <c r="F20" s="3">
        <v>0.31125827814569534</v>
      </c>
    </row>
    <row r="21" spans="2:18" ht="15.5">
      <c r="B21" s="1" t="s">
        <v>9</v>
      </c>
      <c r="C21" s="2">
        <v>1203439686</v>
      </c>
      <c r="D21" s="3">
        <v>0.7486984042448428</v>
      </c>
      <c r="E21" s="7">
        <v>210</v>
      </c>
      <c r="F21" s="3">
        <v>0.34768211920529801</v>
      </c>
    </row>
    <row r="23" spans="2:18">
      <c r="B23" t="s">
        <v>5</v>
      </c>
      <c r="C23" t="s">
        <v>37</v>
      </c>
      <c r="D23" t="s">
        <v>1</v>
      </c>
      <c r="E23" t="s">
        <v>38</v>
      </c>
      <c r="F23" t="s">
        <v>1</v>
      </c>
      <c r="H23" t="s">
        <v>6</v>
      </c>
      <c r="I23" t="s">
        <v>37</v>
      </c>
      <c r="J23" t="s">
        <v>1</v>
      </c>
      <c r="K23" t="s">
        <v>38</v>
      </c>
      <c r="L23" t="s">
        <v>1</v>
      </c>
      <c r="N23" t="s">
        <v>7</v>
      </c>
      <c r="O23" t="s">
        <v>37</v>
      </c>
      <c r="P23" t="s">
        <v>1</v>
      </c>
      <c r="Q23" t="s">
        <v>38</v>
      </c>
      <c r="R23" t="s">
        <v>1</v>
      </c>
    </row>
    <row r="24" spans="2:18" ht="15.5">
      <c r="B24" s="1" t="s">
        <v>8</v>
      </c>
      <c r="C24" s="4">
        <v>20350755334</v>
      </c>
      <c r="D24" s="3">
        <v>0.36912842385450723</v>
      </c>
      <c r="E24" s="7">
        <v>803</v>
      </c>
      <c r="F24" s="3">
        <v>0.20568647540983606</v>
      </c>
      <c r="H24" s="1" t="s">
        <v>8</v>
      </c>
      <c r="N24" s="1" t="s">
        <v>8</v>
      </c>
      <c r="O24" s="4">
        <v>46080630763</v>
      </c>
      <c r="P24" s="3">
        <v>0.34935238763067195</v>
      </c>
      <c r="Q24" s="7">
        <v>1942</v>
      </c>
      <c r="R24" s="3">
        <v>0.22078217371532516</v>
      </c>
    </row>
    <row r="25" spans="2:18" ht="15.5">
      <c r="B25" s="1" t="s">
        <v>9</v>
      </c>
      <c r="C25" s="4">
        <v>27080215765</v>
      </c>
      <c r="D25" s="3">
        <v>0.49118950126995953</v>
      </c>
      <c r="E25" s="7">
        <v>1153</v>
      </c>
      <c r="F25" s="3">
        <v>0.29533811475409838</v>
      </c>
      <c r="H25" s="1" t="s">
        <v>9</v>
      </c>
      <c r="N25" s="1" t="s">
        <v>9</v>
      </c>
      <c r="O25" s="9">
        <v>66169003051</v>
      </c>
      <c r="P25" s="3">
        <v>0.50164893188851645</v>
      </c>
      <c r="Q25" s="8">
        <v>2921</v>
      </c>
      <c r="R25" s="3">
        <v>0.33208276489313326</v>
      </c>
    </row>
    <row r="26" spans="2:18">
      <c r="B26" s="12"/>
      <c r="C26" s="12"/>
      <c r="D26" s="12"/>
      <c r="E26" s="12"/>
      <c r="F26" s="12"/>
    </row>
    <row r="27" spans="2:18">
      <c r="B27" t="s">
        <v>20</v>
      </c>
      <c r="H27" t="s">
        <v>7</v>
      </c>
    </row>
    <row r="28" spans="2:18">
      <c r="B28" t="s">
        <v>12</v>
      </c>
      <c r="C28" t="s">
        <v>37</v>
      </c>
      <c r="D28" t="s">
        <v>13</v>
      </c>
      <c r="E28" t="s">
        <v>38</v>
      </c>
      <c r="F28" t="s">
        <v>1</v>
      </c>
      <c r="H28" t="s">
        <v>37</v>
      </c>
      <c r="I28" t="s">
        <v>13</v>
      </c>
      <c r="J28" t="s">
        <v>38</v>
      </c>
      <c r="K28" t="s">
        <v>1</v>
      </c>
    </row>
    <row r="29" spans="2:18">
      <c r="B29" t="s">
        <v>14</v>
      </c>
      <c r="C29" s="5">
        <v>506191310</v>
      </c>
      <c r="D29" s="3">
        <v>0.23744231736032084</v>
      </c>
      <c r="E29">
        <v>54</v>
      </c>
      <c r="F29" s="3">
        <v>0.22594142259414227</v>
      </c>
      <c r="H29" s="5">
        <v>84628424328</v>
      </c>
      <c r="I29" s="3">
        <v>0.30585344221648447</v>
      </c>
      <c r="J29">
        <v>165</v>
      </c>
      <c r="K29" s="3">
        <v>0.19642857142857142</v>
      </c>
    </row>
    <row r="30" spans="2:18">
      <c r="B30" t="s">
        <v>15</v>
      </c>
      <c r="C30" s="5">
        <v>769324874</v>
      </c>
      <c r="D30" s="3">
        <v>0.30201378067917983</v>
      </c>
      <c r="E30">
        <v>62</v>
      </c>
      <c r="F30" s="3">
        <v>0.13449023861171366</v>
      </c>
      <c r="H30" s="5">
        <v>26033871724</v>
      </c>
      <c r="I30" s="3">
        <v>0.17400841468859199</v>
      </c>
      <c r="J30">
        <v>536</v>
      </c>
      <c r="K30" s="3">
        <v>0.13918462736951442</v>
      </c>
    </row>
    <row r="31" spans="2:18">
      <c r="B31" t="s">
        <v>16</v>
      </c>
      <c r="C31" s="5">
        <v>79058169</v>
      </c>
      <c r="D31" s="3">
        <v>7.7161705048754872E-2</v>
      </c>
      <c r="E31">
        <v>310</v>
      </c>
      <c r="F31" s="3">
        <v>9.5679012345679007E-2</v>
      </c>
      <c r="H31" s="5">
        <v>14044959592</v>
      </c>
      <c r="I31" s="3">
        <v>0.11881475705249739</v>
      </c>
      <c r="J31">
        <v>1837</v>
      </c>
      <c r="K31" s="3">
        <v>9.5961970433056473E-2</v>
      </c>
    </row>
    <row r="32" spans="2:18">
      <c r="B32" t="s">
        <v>17</v>
      </c>
      <c r="C32" s="5">
        <v>12063250</v>
      </c>
      <c r="D32" s="3">
        <v>0.10968577517908085</v>
      </c>
      <c r="E32">
        <v>33</v>
      </c>
      <c r="F32" s="3">
        <v>0.11743772241992882</v>
      </c>
      <c r="H32" s="5">
        <v>5828608668</v>
      </c>
      <c r="I32" s="3">
        <v>8.8650921190867676E-2</v>
      </c>
      <c r="J32">
        <v>5669</v>
      </c>
      <c r="K32" s="3">
        <v>7.5448846773227565E-2</v>
      </c>
    </row>
    <row r="33" spans="2:12">
      <c r="B33" t="s">
        <v>18</v>
      </c>
      <c r="C33" s="5">
        <v>240738183</v>
      </c>
      <c r="D33" s="3">
        <v>0.13868910641006785</v>
      </c>
      <c r="E33">
        <v>145</v>
      </c>
      <c r="F33" s="3">
        <v>0.10638297872340426</v>
      </c>
      <c r="H33" s="5">
        <v>1367143638</v>
      </c>
      <c r="I33" s="3">
        <v>0.10564004101634408</v>
      </c>
      <c r="J33">
        <v>589</v>
      </c>
      <c r="K33" s="3">
        <v>8.0103359173126609E-2</v>
      </c>
    </row>
    <row r="34" spans="2:12">
      <c r="H34" t="s">
        <v>7</v>
      </c>
    </row>
    <row r="35" spans="2:12">
      <c r="B35" t="s">
        <v>19</v>
      </c>
      <c r="C35" t="s">
        <v>37</v>
      </c>
      <c r="D35" t="s">
        <v>13</v>
      </c>
      <c r="E35" t="s">
        <v>38</v>
      </c>
      <c r="F35" t="s">
        <v>1</v>
      </c>
      <c r="H35" t="s">
        <v>37</v>
      </c>
      <c r="I35" t="s">
        <v>13</v>
      </c>
      <c r="J35" t="s">
        <v>38</v>
      </c>
      <c r="K35" t="s">
        <v>1</v>
      </c>
    </row>
    <row r="36" spans="2:12">
      <c r="B36" t="s">
        <v>14</v>
      </c>
      <c r="C36" s="10">
        <v>1625658293</v>
      </c>
      <c r="D36" s="3">
        <v>0.56091222210428204</v>
      </c>
      <c r="E36" s="7">
        <v>185</v>
      </c>
      <c r="F36" s="3">
        <v>0.77405857740585771</v>
      </c>
      <c r="H36" s="10">
        <v>192067576589</v>
      </c>
      <c r="I36" s="3">
        <v>0.8035714285714286</v>
      </c>
      <c r="J36">
        <v>675</v>
      </c>
      <c r="K36" s="3">
        <v>0.69414655778351553</v>
      </c>
    </row>
    <row r="37" spans="2:12">
      <c r="B37" t="s">
        <v>15</v>
      </c>
      <c r="C37" s="10">
        <v>1777992246</v>
      </c>
      <c r="D37" s="3">
        <v>0.67016717288625705</v>
      </c>
      <c r="E37" s="7">
        <v>399</v>
      </c>
      <c r="F37" s="3">
        <v>0.86550976138828628</v>
      </c>
      <c r="H37" s="10">
        <v>123578845400</v>
      </c>
      <c r="I37" s="3">
        <v>0.86081537263048558</v>
      </c>
      <c r="J37">
        <v>3315</v>
      </c>
      <c r="K37" s="3">
        <v>0.82599158531140804</v>
      </c>
    </row>
    <row r="38" spans="2:12">
      <c r="B38" t="s">
        <v>16</v>
      </c>
      <c r="C38" s="10">
        <v>1495073585</v>
      </c>
      <c r="D38" s="3">
        <v>0.89461050721770929</v>
      </c>
      <c r="E38" s="7">
        <v>1218</v>
      </c>
      <c r="F38" s="3">
        <v>0.8936170212765957</v>
      </c>
      <c r="H38" s="10">
        <v>104163922372</v>
      </c>
      <c r="I38" s="3">
        <v>0.90403802956694357</v>
      </c>
      <c r="J38">
        <v>17306</v>
      </c>
      <c r="K38" s="3">
        <v>0.88118524294750267</v>
      </c>
    </row>
    <row r="39" spans="2:12">
      <c r="B39" t="s">
        <v>17</v>
      </c>
      <c r="C39" s="10">
        <v>945519618</v>
      </c>
      <c r="D39" s="3">
        <v>0.84440575160441689</v>
      </c>
      <c r="E39" s="7">
        <v>2930</v>
      </c>
      <c r="F39" s="3">
        <v>0.90432098765432101</v>
      </c>
      <c r="H39" s="10">
        <v>59919254859</v>
      </c>
      <c r="I39" s="3">
        <v>0.92455115322677239</v>
      </c>
      <c r="J39">
        <v>69468</v>
      </c>
      <c r="K39" s="3">
        <v>0.9113490788091323</v>
      </c>
    </row>
    <row r="40" spans="2:12">
      <c r="B40" t="s">
        <v>18</v>
      </c>
      <c r="C40" s="10">
        <v>97916827</v>
      </c>
      <c r="D40" s="3">
        <v>0.75578718874811301</v>
      </c>
      <c r="E40" s="7">
        <v>248</v>
      </c>
      <c r="F40" s="3">
        <v>0.88256227758007122</v>
      </c>
      <c r="H40" s="10">
        <v>11574385207</v>
      </c>
      <c r="I40" s="3">
        <v>0.91989664082687339</v>
      </c>
      <c r="J40">
        <v>6764</v>
      </c>
      <c r="K40" s="3">
        <v>0.89435995898365594</v>
      </c>
    </row>
    <row r="42" spans="2:12">
      <c r="B42" t="s">
        <v>36</v>
      </c>
      <c r="H42" t="s">
        <v>5</v>
      </c>
    </row>
    <row r="43" spans="2:12">
      <c r="B43" t="s">
        <v>21</v>
      </c>
      <c r="C43" t="s">
        <v>37</v>
      </c>
      <c r="D43" t="s">
        <v>13</v>
      </c>
      <c r="E43" t="s">
        <v>38</v>
      </c>
      <c r="F43" t="s">
        <v>1</v>
      </c>
      <c r="H43" t="s">
        <v>21</v>
      </c>
      <c r="I43" t="s">
        <v>37</v>
      </c>
      <c r="J43" t="s">
        <v>13</v>
      </c>
      <c r="K43" t="s">
        <v>38</v>
      </c>
      <c r="L43" t="s">
        <v>1</v>
      </c>
    </row>
    <row r="44" spans="2:12">
      <c r="B44" t="s">
        <v>22</v>
      </c>
      <c r="C44" s="2">
        <v>1376705061</v>
      </c>
      <c r="D44" s="3">
        <v>0.24204758931268849</v>
      </c>
      <c r="E44">
        <v>573</v>
      </c>
      <c r="F44" s="3">
        <v>0.10484903934126258</v>
      </c>
      <c r="H44" t="s">
        <v>22</v>
      </c>
      <c r="I44" s="5">
        <v>38197684865</v>
      </c>
      <c r="J44" s="3">
        <v>0.18678767277384481</v>
      </c>
      <c r="K44">
        <v>3764</v>
      </c>
      <c r="L44" s="3">
        <v>7.5770996054432729E-2</v>
      </c>
    </row>
    <row r="45" spans="2:12">
      <c r="B45" t="s">
        <v>23</v>
      </c>
      <c r="C45" s="2">
        <v>4311040332</v>
      </c>
      <c r="D45" s="3">
        <v>0.75795241068731156</v>
      </c>
      <c r="E45" s="11">
        <v>4892</v>
      </c>
      <c r="F45" s="3">
        <v>0.89515096065873745</v>
      </c>
      <c r="H45" t="s">
        <v>23</v>
      </c>
      <c r="I45" s="5">
        <v>166300204625</v>
      </c>
      <c r="J45" s="3">
        <v>0.81321232722615522</v>
      </c>
      <c r="K45">
        <v>45912</v>
      </c>
      <c r="L45" s="3">
        <v>0.92422900394556728</v>
      </c>
    </row>
    <row r="47" spans="2:12">
      <c r="B47" t="s">
        <v>24</v>
      </c>
      <c r="C47" t="s">
        <v>37</v>
      </c>
      <c r="D47" t="s">
        <v>13</v>
      </c>
      <c r="E47" t="s">
        <v>38</v>
      </c>
      <c r="F47" t="s">
        <v>1</v>
      </c>
      <c r="H47" t="s">
        <v>24</v>
      </c>
      <c r="I47" t="s">
        <v>37</v>
      </c>
      <c r="J47" t="s">
        <v>13</v>
      </c>
      <c r="K47" t="s">
        <v>38</v>
      </c>
      <c r="L47" t="s">
        <v>1</v>
      </c>
    </row>
    <row r="48" spans="2:12">
      <c r="B48" t="s">
        <v>22</v>
      </c>
      <c r="C48" s="2">
        <v>230670725</v>
      </c>
      <c r="D48" s="3">
        <v>0.26050420168067229</v>
      </c>
      <c r="E48">
        <v>31</v>
      </c>
      <c r="F48" s="3">
        <v>0.12389722031532775</v>
      </c>
      <c r="H48" t="s">
        <v>22</v>
      </c>
      <c r="I48" s="5">
        <v>16934225925</v>
      </c>
      <c r="J48" s="3">
        <v>0.36136473704498129</v>
      </c>
      <c r="K48">
        <v>140</v>
      </c>
      <c r="L48" s="3">
        <v>0.21308980213089801</v>
      </c>
    </row>
    <row r="49" spans="2:18">
      <c r="B49" t="s">
        <v>23</v>
      </c>
      <c r="C49" s="2">
        <v>1631120237</v>
      </c>
      <c r="D49" s="3">
        <v>0.73949579831932777</v>
      </c>
      <c r="E49" s="11">
        <v>88</v>
      </c>
      <c r="F49" s="3">
        <v>0.87610277968467221</v>
      </c>
      <c r="H49" t="s">
        <v>23</v>
      </c>
      <c r="I49" s="5">
        <v>29927640187</v>
      </c>
      <c r="J49" s="3">
        <v>0.63863526295501871</v>
      </c>
      <c r="K49">
        <v>517</v>
      </c>
      <c r="L49" s="3">
        <v>0.78691019786910199</v>
      </c>
    </row>
    <row r="51" spans="2:18">
      <c r="B51" t="s">
        <v>27</v>
      </c>
    </row>
    <row r="52" spans="2:18">
      <c r="C52" t="s">
        <v>37</v>
      </c>
      <c r="D52" t="s">
        <v>13</v>
      </c>
      <c r="E52" t="s">
        <v>38</v>
      </c>
      <c r="F52" t="s">
        <v>1</v>
      </c>
    </row>
    <row r="53" spans="2:18">
      <c r="B53" t="s">
        <v>25</v>
      </c>
      <c r="C53" s="5">
        <v>2831063576</v>
      </c>
      <c r="D53" s="3">
        <v>0.37499833670249277</v>
      </c>
      <c r="E53">
        <v>3476</v>
      </c>
      <c r="F53" s="3">
        <v>0.6224928366762178</v>
      </c>
    </row>
    <row r="54" spans="2:18">
      <c r="B54" t="s">
        <v>32</v>
      </c>
      <c r="C54" s="5">
        <v>194367471</v>
      </c>
      <c r="D54" s="3">
        <v>2.5745616930670439E-2</v>
      </c>
      <c r="E54">
        <v>701</v>
      </c>
      <c r="F54" s="3">
        <v>0.12553724928366763</v>
      </c>
    </row>
    <row r="56" spans="2:18">
      <c r="B56" t="s">
        <v>28</v>
      </c>
      <c r="C56" t="s">
        <v>37</v>
      </c>
      <c r="D56" t="s">
        <v>13</v>
      </c>
      <c r="E56" t="s">
        <v>38</v>
      </c>
      <c r="F56" t="s">
        <v>1</v>
      </c>
      <c r="H56" t="s">
        <v>6</v>
      </c>
      <c r="I56" t="s">
        <v>37</v>
      </c>
      <c r="J56" t="s">
        <v>13</v>
      </c>
      <c r="K56" t="s">
        <v>38</v>
      </c>
      <c r="L56" t="s">
        <v>1</v>
      </c>
      <c r="N56" t="s">
        <v>7</v>
      </c>
      <c r="O56" t="s">
        <v>37</v>
      </c>
      <c r="P56" t="s">
        <v>13</v>
      </c>
      <c r="Q56" t="s">
        <v>38</v>
      </c>
      <c r="R56" t="s">
        <v>1</v>
      </c>
    </row>
    <row r="57" spans="2:18">
      <c r="B57" t="s">
        <v>25</v>
      </c>
      <c r="C57" s="5">
        <v>99071773445</v>
      </c>
      <c r="D57" s="3">
        <v>0.39414333932544493</v>
      </c>
      <c r="E57">
        <v>34382</v>
      </c>
      <c r="F57" s="3">
        <v>0.68309061649414893</v>
      </c>
      <c r="H57" t="s">
        <v>25</v>
      </c>
      <c r="N57" t="s">
        <v>25</v>
      </c>
      <c r="O57" s="5">
        <v>252932237803</v>
      </c>
      <c r="P57" s="3">
        <v>0.40585590485479073</v>
      </c>
      <c r="Q57">
        <v>70955</v>
      </c>
      <c r="R57" s="3">
        <v>0.66734697716413982</v>
      </c>
    </row>
    <row r="58" spans="2:18">
      <c r="B58" t="s">
        <v>32</v>
      </c>
      <c r="C58" s="5">
        <v>11227700074</v>
      </c>
      <c r="D58" s="3">
        <v>4.4667850854286338E-2</v>
      </c>
      <c r="E58">
        <v>8065</v>
      </c>
      <c r="F58" s="3">
        <v>0.16023284922416706</v>
      </c>
      <c r="H58" t="s">
        <v>26</v>
      </c>
      <c r="N58" t="s">
        <v>32</v>
      </c>
      <c r="O58" s="5">
        <v>23146087211</v>
      </c>
      <c r="P58" s="3">
        <v>3.7140288048947485E-2</v>
      </c>
      <c r="Q58">
        <v>16867</v>
      </c>
      <c r="R58" s="3">
        <v>0.15863774876791692</v>
      </c>
    </row>
    <row r="60" spans="2:18">
      <c r="B60" t="s">
        <v>29</v>
      </c>
    </row>
    <row r="61" spans="2:18">
      <c r="B61" t="s">
        <v>35</v>
      </c>
      <c r="C61" t="s">
        <v>37</v>
      </c>
      <c r="D61" t="s">
        <v>13</v>
      </c>
      <c r="E61" t="s">
        <v>38</v>
      </c>
      <c r="F61" t="s">
        <v>1</v>
      </c>
    </row>
    <row r="62" spans="2:18">
      <c r="B62" t="s">
        <v>8</v>
      </c>
      <c r="C62" s="5">
        <v>86021093</v>
      </c>
      <c r="D62" s="3">
        <v>3.0384726690433038E-2</v>
      </c>
      <c r="E62">
        <v>82</v>
      </c>
      <c r="F62" s="3">
        <v>2.3590333716915997E-2</v>
      </c>
    </row>
    <row r="63" spans="2:18">
      <c r="B63" t="s">
        <v>9</v>
      </c>
      <c r="C63" s="5">
        <v>2078604583</v>
      </c>
      <c r="D63" s="3">
        <v>0.73421331849313443</v>
      </c>
      <c r="E63">
        <v>1530</v>
      </c>
      <c r="F63" s="3">
        <v>0.44016110471806674</v>
      </c>
    </row>
    <row r="65" spans="2:25">
      <c r="B65" t="s">
        <v>28</v>
      </c>
      <c r="C65" t="s">
        <v>37</v>
      </c>
      <c r="D65" t="s">
        <v>13</v>
      </c>
      <c r="E65" t="s">
        <v>38</v>
      </c>
      <c r="F65" t="s">
        <v>1</v>
      </c>
      <c r="H65" t="s">
        <v>6</v>
      </c>
      <c r="I65" t="s">
        <v>37</v>
      </c>
      <c r="J65" t="s">
        <v>13</v>
      </c>
      <c r="K65" t="s">
        <v>38</v>
      </c>
      <c r="L65" t="s">
        <v>1</v>
      </c>
      <c r="N65" t="s">
        <v>7</v>
      </c>
      <c r="O65" t="s">
        <v>37</v>
      </c>
      <c r="P65" t="s">
        <v>13</v>
      </c>
      <c r="Q65" t="s">
        <v>38</v>
      </c>
      <c r="R65" t="s">
        <v>1</v>
      </c>
    </row>
    <row r="66" spans="2:25">
      <c r="B66" t="s">
        <v>8</v>
      </c>
      <c r="C66" s="5">
        <v>5700977117</v>
      </c>
      <c r="D66" s="3">
        <v>5.7543909014255358E-2</v>
      </c>
      <c r="E66">
        <v>345</v>
      </c>
      <c r="F66" s="3">
        <v>1.0034320283869467E-2</v>
      </c>
      <c r="H66" t="s">
        <v>8</v>
      </c>
      <c r="N66" t="s">
        <v>8</v>
      </c>
      <c r="O66" s="5">
        <v>12717907940</v>
      </c>
      <c r="P66" s="3">
        <v>5.0281878065324082E-2</v>
      </c>
      <c r="Q66">
        <v>949</v>
      </c>
      <c r="R66" s="3">
        <v>1.3374674089211473E-2</v>
      </c>
    </row>
    <row r="67" spans="2:25">
      <c r="B67" t="s">
        <v>9</v>
      </c>
      <c r="C67" s="5">
        <v>66361405799</v>
      </c>
      <c r="D67" s="3">
        <v>0.66983161289467319</v>
      </c>
      <c r="E67">
        <v>9776</v>
      </c>
      <c r="F67" s="3">
        <v>0.28433482636263163</v>
      </c>
      <c r="H67" t="s">
        <v>9</v>
      </c>
      <c r="N67" t="s">
        <v>9</v>
      </c>
      <c r="O67" s="5">
        <v>178287421843</v>
      </c>
      <c r="P67" s="3">
        <v>0.7048821589198202</v>
      </c>
      <c r="Q67">
        <v>22688</v>
      </c>
      <c r="R67" s="3">
        <v>0.31975195546473117</v>
      </c>
    </row>
    <row r="69" spans="2:25">
      <c r="B69" t="s">
        <v>33</v>
      </c>
      <c r="H69" t="s">
        <v>44</v>
      </c>
      <c r="N69" t="s">
        <v>46</v>
      </c>
      <c r="U69" t="s">
        <v>45</v>
      </c>
    </row>
    <row r="70" spans="2:25">
      <c r="B70" t="s">
        <v>30</v>
      </c>
      <c r="C70" t="s">
        <v>37</v>
      </c>
      <c r="D70" t="s">
        <v>13</v>
      </c>
      <c r="E70" t="s">
        <v>38</v>
      </c>
      <c r="F70" t="s">
        <v>1</v>
      </c>
      <c r="H70" t="s">
        <v>30</v>
      </c>
      <c r="I70" t="s">
        <v>37</v>
      </c>
      <c r="J70" t="s">
        <v>13</v>
      </c>
      <c r="K70" t="s">
        <v>38</v>
      </c>
      <c r="L70" t="s">
        <v>1</v>
      </c>
      <c r="N70" t="s">
        <v>30</v>
      </c>
      <c r="O70" t="s">
        <v>37</v>
      </c>
      <c r="P70" t="s">
        <v>13</v>
      </c>
      <c r="Q70" t="s">
        <v>38</v>
      </c>
      <c r="R70" t="s">
        <v>1</v>
      </c>
      <c r="U70" t="s">
        <v>30</v>
      </c>
      <c r="V70" t="s">
        <v>37</v>
      </c>
      <c r="W70" t="s">
        <v>13</v>
      </c>
      <c r="X70" t="s">
        <v>38</v>
      </c>
      <c r="Y70" t="s">
        <v>1</v>
      </c>
    </row>
    <row r="71" spans="2:25">
      <c r="B71" t="s">
        <v>14</v>
      </c>
      <c r="C71" s="5">
        <v>675913062</v>
      </c>
      <c r="D71" s="3">
        <v>0.31705475895149249</v>
      </c>
      <c r="E71">
        <v>76</v>
      </c>
      <c r="F71" s="3">
        <v>0.31799163179916318</v>
      </c>
      <c r="H71" t="s">
        <v>14</v>
      </c>
      <c r="I71" s="5">
        <v>172516</v>
      </c>
      <c r="J71" s="3">
        <v>8.0923156941854868E-5</v>
      </c>
      <c r="K71">
        <v>5</v>
      </c>
      <c r="L71" s="3">
        <v>2.0920502092050208E-2</v>
      </c>
      <c r="N71" t="s">
        <v>14</v>
      </c>
      <c r="O71" s="5">
        <v>73896163767</v>
      </c>
      <c r="P71" s="3">
        <v>0.26706625148936108</v>
      </c>
      <c r="Q71">
        <v>278</v>
      </c>
      <c r="R71" s="3">
        <v>0.33095238095238094</v>
      </c>
      <c r="U71" t="s">
        <v>14</v>
      </c>
      <c r="V71" s="5">
        <v>2222375643</v>
      </c>
      <c r="W71" s="3">
        <v>8.0318314526946922E-3</v>
      </c>
      <c r="X71">
        <v>17</v>
      </c>
      <c r="Y71" s="3">
        <v>2.0238095238095239E-2</v>
      </c>
    </row>
    <row r="72" spans="2:25">
      <c r="B72" t="s">
        <v>15</v>
      </c>
      <c r="C72" s="5">
        <v>604415523</v>
      </c>
      <c r="D72" s="3">
        <v>0.23727533500030024</v>
      </c>
      <c r="E72">
        <v>224</v>
      </c>
      <c r="F72" s="3">
        <v>0.48590021691973967</v>
      </c>
      <c r="H72" t="s">
        <v>15</v>
      </c>
      <c r="I72" s="5">
        <v>29248030</v>
      </c>
      <c r="J72" s="3">
        <v>1.1481895901520106E-2</v>
      </c>
      <c r="K72">
        <v>19</v>
      </c>
      <c r="L72" s="3">
        <v>4.1214750542299353E-2</v>
      </c>
      <c r="N72" t="s">
        <v>15</v>
      </c>
      <c r="O72" s="5">
        <v>65828352305</v>
      </c>
      <c r="P72" s="3">
        <v>0.43999169034836144</v>
      </c>
      <c r="Q72">
        <v>1951</v>
      </c>
      <c r="R72" s="3">
        <v>0.50662165671254222</v>
      </c>
      <c r="U72" t="s">
        <v>15</v>
      </c>
      <c r="V72" s="5">
        <v>3543006043</v>
      </c>
      <c r="W72" s="3">
        <v>2.3681182396169793E-2</v>
      </c>
      <c r="X72">
        <v>171</v>
      </c>
      <c r="Y72" s="3">
        <v>4.4404050895871204E-2</v>
      </c>
    </row>
    <row r="73" spans="2:25">
      <c r="B73" t="s">
        <v>16</v>
      </c>
      <c r="C73" s="5">
        <v>964799946</v>
      </c>
      <c r="D73" s="3">
        <v>0.55582060439170844</v>
      </c>
      <c r="E73">
        <v>861</v>
      </c>
      <c r="F73" s="3">
        <v>0.63169479090242109</v>
      </c>
      <c r="H73" t="s">
        <v>16</v>
      </c>
      <c r="I73" s="5">
        <v>63068643</v>
      </c>
      <c r="J73" s="3">
        <v>3.6333803101627551E-2</v>
      </c>
      <c r="K73">
        <v>79</v>
      </c>
      <c r="L73" s="3">
        <v>5.7960381511371971E-2</v>
      </c>
      <c r="N73" t="s">
        <v>16</v>
      </c>
      <c r="O73" s="5">
        <v>70826926254</v>
      </c>
      <c r="P73" s="3">
        <v>0.59916755050242365</v>
      </c>
      <c r="Q73">
        <v>12909</v>
      </c>
      <c r="R73" s="3">
        <v>0.67434571383795638</v>
      </c>
      <c r="U73" t="s">
        <v>16</v>
      </c>
      <c r="V73" s="5">
        <v>7761198427</v>
      </c>
      <c r="W73" s="3">
        <v>6.5656643545310228E-2</v>
      </c>
      <c r="X73">
        <v>1243</v>
      </c>
      <c r="Y73" s="3">
        <v>6.4932351251110063E-2</v>
      </c>
    </row>
    <row r="74" spans="2:25">
      <c r="B74" t="s">
        <v>17</v>
      </c>
      <c r="C74" s="5">
        <v>552179510</v>
      </c>
      <c r="D74" s="3">
        <v>0.53893371201888063</v>
      </c>
      <c r="E74">
        <v>2157</v>
      </c>
      <c r="F74" s="3">
        <v>0.66574074074074074</v>
      </c>
      <c r="H74" t="s">
        <v>17</v>
      </c>
      <c r="I74" s="5">
        <v>92259661</v>
      </c>
      <c r="J74" s="3">
        <v>9.0046516887838796E-2</v>
      </c>
      <c r="K74">
        <v>538</v>
      </c>
      <c r="L74" s="3">
        <v>0.16604938271604938</v>
      </c>
      <c r="N74" t="s">
        <v>17</v>
      </c>
      <c r="O74" s="5">
        <v>36918267088</v>
      </c>
      <c r="P74" s="3">
        <v>0.56151280220442679</v>
      </c>
      <c r="Q74">
        <v>51443</v>
      </c>
      <c r="R74" s="3">
        <v>0.68465602832159922</v>
      </c>
      <c r="U74" t="s">
        <v>17</v>
      </c>
      <c r="V74" s="5">
        <v>8999133893</v>
      </c>
      <c r="W74" s="3">
        <v>0.1368734040963083</v>
      </c>
      <c r="X74">
        <v>13509</v>
      </c>
      <c r="Y74" s="3">
        <v>0.17979158071256504</v>
      </c>
    </row>
    <row r="75" spans="2:25">
      <c r="B75" t="s">
        <v>18</v>
      </c>
      <c r="C75" s="5">
        <v>33755535</v>
      </c>
      <c r="D75" s="3">
        <v>0.30692408953305245</v>
      </c>
      <c r="E75">
        <v>158</v>
      </c>
      <c r="F75" s="3">
        <v>0.56227758007117434</v>
      </c>
      <c r="H75" t="s">
        <v>18</v>
      </c>
      <c r="I75" s="5">
        <v>9618621</v>
      </c>
      <c r="J75" s="3">
        <v>8.7457849297559592E-2</v>
      </c>
      <c r="K75">
        <v>60</v>
      </c>
      <c r="L75" s="3">
        <v>0.21352313167259787</v>
      </c>
      <c r="N75" t="s">
        <v>18</v>
      </c>
      <c r="O75" s="5">
        <v>5462528389</v>
      </c>
      <c r="P75" s="3">
        <v>0.42209297328193685</v>
      </c>
      <c r="Q75">
        <v>4364</v>
      </c>
      <c r="R75" s="3">
        <v>0.59349925200598397</v>
      </c>
      <c r="U75" t="s">
        <v>18</v>
      </c>
      <c r="V75" s="5">
        <v>620373205</v>
      </c>
      <c r="W75" s="3">
        <v>4.7936624214200405E-2</v>
      </c>
      <c r="X75">
        <v>1927</v>
      </c>
      <c r="Y75" s="3">
        <v>0.26206990344077247</v>
      </c>
    </row>
    <row r="77" spans="2:25">
      <c r="B77" t="s">
        <v>34</v>
      </c>
    </row>
    <row r="78" spans="2:25">
      <c r="B78" t="s">
        <v>21</v>
      </c>
      <c r="C78" t="s">
        <v>37</v>
      </c>
      <c r="D78" t="s">
        <v>13</v>
      </c>
      <c r="E78" t="s">
        <v>38</v>
      </c>
      <c r="F78" t="s">
        <v>1</v>
      </c>
    </row>
    <row r="79" spans="2:25">
      <c r="B79" t="s">
        <v>31</v>
      </c>
      <c r="C79" s="5">
        <v>2476450816</v>
      </c>
      <c r="D79" s="3">
        <v>0.43540113786524409</v>
      </c>
      <c r="E79">
        <v>3451</v>
      </c>
      <c r="F79" s="3">
        <v>0.63147301006404388</v>
      </c>
    </row>
    <row r="80" spans="2:25">
      <c r="B80" t="s">
        <v>32</v>
      </c>
      <c r="C80" s="5">
        <v>185202310</v>
      </c>
      <c r="D80" s="3">
        <v>3.2561638611308355E-2</v>
      </c>
      <c r="E80">
        <v>697</v>
      </c>
      <c r="F80" s="3">
        <v>0.12753888380603842</v>
      </c>
    </row>
    <row r="82" spans="2:6">
      <c r="B82" t="s">
        <v>24</v>
      </c>
      <c r="C82" t="s">
        <v>37</v>
      </c>
      <c r="D82" t="s">
        <v>13</v>
      </c>
      <c r="E82" t="s">
        <v>38</v>
      </c>
      <c r="F82" t="s">
        <v>1</v>
      </c>
    </row>
    <row r="83" spans="2:6">
      <c r="B83" t="s">
        <v>31</v>
      </c>
      <c r="C83" s="5">
        <v>363800112</v>
      </c>
      <c r="D83" s="3">
        <v>0.19540330758142332</v>
      </c>
      <c r="E83">
        <v>25</v>
      </c>
      <c r="F83" s="3">
        <v>0.21008403361344538</v>
      </c>
    </row>
    <row r="84" spans="2:6">
      <c r="B84" t="s">
        <v>32</v>
      </c>
      <c r="C84" s="5">
        <v>9165161</v>
      </c>
      <c r="D84" s="3">
        <v>1.6113873541666812E-3</v>
      </c>
      <c r="E84">
        <v>4</v>
      </c>
      <c r="F84" s="3">
        <v>7.319304666056725E-4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D429D-EB14-4DB4-8D3B-118CCFE3966D}">
  <dimension ref="B3:F32"/>
  <sheetViews>
    <sheetView topLeftCell="A13" zoomScale="70" zoomScaleNormal="70" workbookViewId="0">
      <pane xSplit="1" ySplit="12" topLeftCell="B25" activePane="bottomRight" state="frozen"/>
      <selection activeCell="A13" sqref="A13"/>
      <selection pane="topRight" activeCell="B13" sqref="B13"/>
      <selection pane="bottomLeft" activeCell="A25" sqref="A25"/>
      <selection pane="bottomRight" activeCell="B25" sqref="B25"/>
    </sheetView>
  </sheetViews>
  <sheetFormatPr defaultRowHeight="14.5"/>
  <cols>
    <col min="2" max="2" width="26.453125" bestFit="1" customWidth="1"/>
    <col min="3" max="3" width="22.54296875" bestFit="1" customWidth="1"/>
    <col min="4" max="4" width="10.7265625" customWidth="1"/>
    <col min="5" max="5" width="13.7265625" customWidth="1"/>
    <col min="6" max="6" width="10.7265625" customWidth="1"/>
    <col min="16" max="16" width="22.08984375" bestFit="1" customWidth="1"/>
    <col min="17" max="17" width="21.1796875" bestFit="1" customWidth="1"/>
    <col min="18" max="18" width="7.81640625" bestFit="1" customWidth="1"/>
    <col min="19" max="19" width="8.90625" bestFit="1" customWidth="1"/>
    <col min="20" max="20" width="7.81640625" bestFit="1" customWidth="1"/>
  </cols>
  <sheetData>
    <row r="3" spans="2:6">
      <c r="B3" s="38" t="s">
        <v>41</v>
      </c>
    </row>
    <row r="5" spans="2:6" ht="18.5">
      <c r="B5" s="35" t="s">
        <v>42</v>
      </c>
      <c r="C5" s="36" t="s">
        <v>37</v>
      </c>
      <c r="D5" s="36" t="s">
        <v>13</v>
      </c>
      <c r="E5" s="36" t="s">
        <v>38</v>
      </c>
      <c r="F5" s="37" t="s">
        <v>1</v>
      </c>
    </row>
    <row r="6" spans="2:6" ht="18.5">
      <c r="B6" s="40" t="s">
        <v>14</v>
      </c>
      <c r="C6" s="20">
        <v>675913062</v>
      </c>
      <c r="D6" s="21">
        <v>0.31705475895149249</v>
      </c>
      <c r="E6" s="22">
        <v>76</v>
      </c>
      <c r="F6" s="23">
        <v>0.31799163179916318</v>
      </c>
    </row>
    <row r="7" spans="2:6" ht="18.5">
      <c r="B7" s="41" t="s">
        <v>15</v>
      </c>
      <c r="C7" s="20">
        <v>604415523</v>
      </c>
      <c r="D7" s="21">
        <v>0.23727533500030024</v>
      </c>
      <c r="E7" s="22">
        <v>224</v>
      </c>
      <c r="F7" s="23">
        <v>0.48590021691973967</v>
      </c>
    </row>
    <row r="8" spans="2:6" ht="18.5">
      <c r="B8" s="114" t="s">
        <v>16</v>
      </c>
      <c r="C8" s="24">
        <v>964799946</v>
      </c>
      <c r="D8" s="25">
        <v>0.55582060439170844</v>
      </c>
      <c r="E8" s="26">
        <v>861</v>
      </c>
      <c r="F8" s="27">
        <v>0.63169479090242109</v>
      </c>
    </row>
    <row r="9" spans="2:6" ht="18.5">
      <c r="B9" s="116" t="s">
        <v>17</v>
      </c>
      <c r="C9" s="20">
        <v>552179510</v>
      </c>
      <c r="D9" s="21">
        <v>0.53893371201888063</v>
      </c>
      <c r="E9" s="22">
        <v>2157</v>
      </c>
      <c r="F9" s="23">
        <v>0.66574074074074074</v>
      </c>
    </row>
    <row r="10" spans="2:6" ht="18.5">
      <c r="B10" s="115" t="s">
        <v>18</v>
      </c>
      <c r="C10" s="20">
        <v>33755535</v>
      </c>
      <c r="D10" s="21">
        <v>0.30692408953305245</v>
      </c>
      <c r="E10" s="22">
        <v>158</v>
      </c>
      <c r="F10" s="23">
        <v>0.56227758007117434</v>
      </c>
    </row>
    <row r="12" spans="2:6" ht="18.5">
      <c r="B12" s="35" t="s">
        <v>43</v>
      </c>
      <c r="C12" s="36" t="s">
        <v>37</v>
      </c>
      <c r="D12" s="36" t="s">
        <v>13</v>
      </c>
      <c r="E12" s="36" t="s">
        <v>38</v>
      </c>
      <c r="F12" s="37" t="s">
        <v>1</v>
      </c>
    </row>
    <row r="13" spans="2:6" ht="18.5">
      <c r="B13" s="52" t="s">
        <v>14</v>
      </c>
      <c r="C13" s="20">
        <v>172516</v>
      </c>
      <c r="D13" s="21">
        <v>8.0923156941854868E-5</v>
      </c>
      <c r="E13" s="22">
        <v>5</v>
      </c>
      <c r="F13" s="23">
        <v>2.0920502092050208E-2</v>
      </c>
    </row>
    <row r="14" spans="2:6" ht="18.5">
      <c r="B14" s="53" t="s">
        <v>15</v>
      </c>
      <c r="C14" s="20">
        <v>29248030</v>
      </c>
      <c r="D14" s="21">
        <v>1.1481895901520106E-2</v>
      </c>
      <c r="E14" s="22">
        <v>19</v>
      </c>
      <c r="F14" s="23">
        <v>4.1214750542299353E-2</v>
      </c>
    </row>
    <row r="15" spans="2:6" ht="18.5">
      <c r="B15" s="54" t="s">
        <v>16</v>
      </c>
      <c r="C15" s="24">
        <v>63068643</v>
      </c>
      <c r="D15" s="25">
        <v>3.6333803101627551E-2</v>
      </c>
      <c r="E15" s="26">
        <v>79</v>
      </c>
      <c r="F15" s="27">
        <v>5.7960381511371971E-2</v>
      </c>
    </row>
    <row r="16" spans="2:6" ht="18.5">
      <c r="B16" s="55" t="s">
        <v>17</v>
      </c>
      <c r="C16" s="20">
        <v>92259661</v>
      </c>
      <c r="D16" s="21">
        <v>9.0046516887838796E-2</v>
      </c>
      <c r="E16" s="22">
        <v>538</v>
      </c>
      <c r="F16" s="23">
        <v>0.16604938271604938</v>
      </c>
    </row>
    <row r="17" spans="2:6" ht="18.5">
      <c r="B17" s="56" t="s">
        <v>18</v>
      </c>
      <c r="C17" s="20">
        <v>9618621</v>
      </c>
      <c r="D17" s="21">
        <v>8.7457849297559592E-2</v>
      </c>
      <c r="E17" s="22">
        <v>60</v>
      </c>
      <c r="F17" s="23">
        <v>0.21352313167259787</v>
      </c>
    </row>
    <row r="19" spans="2:6">
      <c r="B19" t="s">
        <v>7</v>
      </c>
    </row>
    <row r="20" spans="2:6" ht="18.5">
      <c r="B20" s="35" t="s">
        <v>42</v>
      </c>
      <c r="C20" s="36" t="s">
        <v>37</v>
      </c>
      <c r="D20" s="36" t="s">
        <v>13</v>
      </c>
      <c r="E20" s="36" t="s">
        <v>38</v>
      </c>
      <c r="F20" s="37" t="s">
        <v>1</v>
      </c>
    </row>
    <row r="21" spans="2:6" ht="18.5">
      <c r="B21" s="40" t="s">
        <v>14</v>
      </c>
      <c r="C21" s="20">
        <v>73896163767</v>
      </c>
      <c r="D21" s="21">
        <v>0.26706625148936108</v>
      </c>
      <c r="E21" s="22">
        <v>278</v>
      </c>
      <c r="F21" s="23">
        <v>0.33095238095238094</v>
      </c>
    </row>
    <row r="22" spans="2:6" ht="18.5">
      <c r="B22" s="41" t="s">
        <v>15</v>
      </c>
      <c r="C22" s="20">
        <v>65828352305</v>
      </c>
      <c r="D22" s="21">
        <v>0.43999169034836144</v>
      </c>
      <c r="E22" s="22">
        <v>1951</v>
      </c>
      <c r="F22" s="23">
        <v>0.50662165671254222</v>
      </c>
    </row>
    <row r="23" spans="2:6" ht="18.5">
      <c r="B23" s="114" t="s">
        <v>16</v>
      </c>
      <c r="C23" s="24">
        <v>70826926254</v>
      </c>
      <c r="D23" s="25">
        <v>0.59916755050242365</v>
      </c>
      <c r="E23" s="26">
        <v>12909</v>
      </c>
      <c r="F23" s="27">
        <v>0.67434571383795638</v>
      </c>
    </row>
    <row r="24" spans="2:6" ht="18.5">
      <c r="B24" s="116" t="s">
        <v>17</v>
      </c>
      <c r="C24" s="20">
        <v>36918267088</v>
      </c>
      <c r="D24" s="21">
        <v>0.56151280220442679</v>
      </c>
      <c r="E24" s="22">
        <v>51443</v>
      </c>
      <c r="F24" s="23">
        <v>0.68465602832159922</v>
      </c>
    </row>
    <row r="25" spans="2:6" ht="18.5">
      <c r="B25" s="115" t="s">
        <v>18</v>
      </c>
      <c r="C25" s="20">
        <v>5462528389</v>
      </c>
      <c r="D25" s="21">
        <v>0.42209297328193685</v>
      </c>
      <c r="E25" s="22">
        <v>4364</v>
      </c>
      <c r="F25" s="23">
        <v>0.59349925200598397</v>
      </c>
    </row>
    <row r="26" spans="2:6">
      <c r="B26" t="s">
        <v>7</v>
      </c>
    </row>
    <row r="27" spans="2:6" ht="18.5">
      <c r="B27" s="35" t="s">
        <v>43</v>
      </c>
      <c r="C27" s="36" t="s">
        <v>37</v>
      </c>
      <c r="D27" s="36" t="s">
        <v>13</v>
      </c>
      <c r="E27" s="36" t="s">
        <v>38</v>
      </c>
      <c r="F27" s="37" t="s">
        <v>1</v>
      </c>
    </row>
    <row r="28" spans="2:6" ht="18.5">
      <c r="B28" s="52" t="s">
        <v>14</v>
      </c>
      <c r="C28" s="20">
        <v>2222375643</v>
      </c>
      <c r="D28" s="21">
        <v>8.0318314526946922E-3</v>
      </c>
      <c r="E28" s="22">
        <v>17</v>
      </c>
      <c r="F28" s="23">
        <v>2.0238095238095239E-2</v>
      </c>
    </row>
    <row r="29" spans="2:6" ht="18.5">
      <c r="B29" s="53" t="s">
        <v>15</v>
      </c>
      <c r="C29" s="20">
        <v>3543006043</v>
      </c>
      <c r="D29" s="21">
        <v>2.3681182396169793E-2</v>
      </c>
      <c r="E29" s="22">
        <v>171</v>
      </c>
      <c r="F29" s="23">
        <v>4.4404050895871204E-2</v>
      </c>
    </row>
    <row r="30" spans="2:6" ht="18.5">
      <c r="B30" s="54" t="s">
        <v>16</v>
      </c>
      <c r="C30" s="24">
        <v>7761198427</v>
      </c>
      <c r="D30" s="25">
        <v>6.5656643545310228E-2</v>
      </c>
      <c r="E30" s="26">
        <v>1243</v>
      </c>
      <c r="F30" s="27">
        <v>6.4932351251110063E-2</v>
      </c>
    </row>
    <row r="31" spans="2:6" ht="18.5">
      <c r="B31" s="55" t="s">
        <v>17</v>
      </c>
      <c r="C31" s="20">
        <v>8999133893</v>
      </c>
      <c r="D31" s="21">
        <v>0.1368734040963083</v>
      </c>
      <c r="E31" s="22">
        <v>13509</v>
      </c>
      <c r="F31" s="23">
        <v>0.17979158071256504</v>
      </c>
    </row>
    <row r="32" spans="2:6" ht="18.5">
      <c r="B32" s="56" t="s">
        <v>18</v>
      </c>
      <c r="C32" s="20">
        <v>620373205</v>
      </c>
      <c r="D32" s="21">
        <v>4.7936624214200405E-2</v>
      </c>
      <c r="E32" s="22">
        <v>1927</v>
      </c>
      <c r="F32" s="23">
        <v>0.26206990344077247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7084D-DA03-46CB-9D68-7E8EA5C139BE}">
  <dimension ref="B2:V16"/>
  <sheetViews>
    <sheetView topLeftCell="H10" zoomScale="60" zoomScaleNormal="60" workbookViewId="0">
      <selection activeCell="B30" sqref="B30"/>
    </sheetView>
  </sheetViews>
  <sheetFormatPr defaultRowHeight="14.5"/>
  <cols>
    <col min="2" max="2" width="35.54296875" bestFit="1" customWidth="1"/>
    <col min="3" max="3" width="22.54296875" bestFit="1" customWidth="1"/>
    <col min="4" max="4" width="10.7265625" customWidth="1"/>
    <col min="5" max="5" width="13.7265625" customWidth="1"/>
    <col min="6" max="6" width="10.7265625" customWidth="1"/>
    <col min="18" max="18" width="13.90625" bestFit="1" customWidth="1"/>
    <col min="19" max="19" width="11.6328125" bestFit="1" customWidth="1"/>
    <col min="20" max="20" width="12.6328125" bestFit="1" customWidth="1"/>
    <col min="21" max="21" width="5.26953125" bestFit="1" customWidth="1"/>
    <col min="22" max="22" width="12.6328125" bestFit="1" customWidth="1"/>
  </cols>
  <sheetData>
    <row r="2" spans="2:22" ht="18.5">
      <c r="B2" s="34" t="s">
        <v>21</v>
      </c>
      <c r="C2" s="30" t="s">
        <v>37</v>
      </c>
      <c r="D2" s="30" t="s">
        <v>13</v>
      </c>
      <c r="E2" s="30" t="s">
        <v>38</v>
      </c>
      <c r="F2" s="30" t="s">
        <v>1</v>
      </c>
      <c r="R2" s="21"/>
      <c r="S2" s="21"/>
    </row>
    <row r="3" spans="2:22" ht="18.5">
      <c r="B3" s="57" t="s">
        <v>31</v>
      </c>
      <c r="C3" s="31">
        <v>2476450816</v>
      </c>
      <c r="D3" s="32">
        <v>0.43540113786524409</v>
      </c>
      <c r="E3" s="33">
        <v>3451</v>
      </c>
      <c r="F3" s="32">
        <v>0.63147301006404388</v>
      </c>
      <c r="R3" s="25"/>
      <c r="S3" s="25"/>
    </row>
    <row r="4" spans="2:22" ht="18.5">
      <c r="B4" s="58" t="s">
        <v>32</v>
      </c>
      <c r="C4" s="31">
        <v>185202310</v>
      </c>
      <c r="D4" s="32">
        <v>3.2561638611308355E-2</v>
      </c>
      <c r="E4" s="33">
        <v>697</v>
      </c>
      <c r="F4" s="32">
        <v>0.12753888380603842</v>
      </c>
    </row>
    <row r="5" spans="2:22">
      <c r="R5" t="s">
        <v>35</v>
      </c>
      <c r="T5" t="s">
        <v>1</v>
      </c>
      <c r="V5" t="s">
        <v>13</v>
      </c>
    </row>
    <row r="6" spans="2:22" ht="18.5">
      <c r="B6" s="35" t="s">
        <v>24</v>
      </c>
      <c r="C6" s="36" t="s">
        <v>37</v>
      </c>
      <c r="D6" s="36" t="s">
        <v>13</v>
      </c>
      <c r="E6" s="36" t="s">
        <v>38</v>
      </c>
      <c r="F6" s="37" t="s">
        <v>1</v>
      </c>
      <c r="R6" t="s">
        <v>37</v>
      </c>
      <c r="S6">
        <v>2831063576</v>
      </c>
      <c r="T6" s="3">
        <v>0.43540113786524409</v>
      </c>
      <c r="U6">
        <v>3476</v>
      </c>
      <c r="V6" s="25">
        <v>3.2561638611308355E-2</v>
      </c>
    </row>
    <row r="7" spans="2:22" ht="18.5">
      <c r="B7" s="49" t="s">
        <v>31</v>
      </c>
      <c r="C7" s="20">
        <v>363800112</v>
      </c>
      <c r="D7" s="21">
        <v>0.19540330758142332</v>
      </c>
      <c r="E7" s="22">
        <v>25</v>
      </c>
      <c r="F7" s="23">
        <v>0.21008403361344538</v>
      </c>
      <c r="R7" t="s">
        <v>38</v>
      </c>
      <c r="S7">
        <v>194367471</v>
      </c>
      <c r="T7" s="23">
        <v>0.63147301006404388</v>
      </c>
      <c r="U7">
        <v>701</v>
      </c>
      <c r="V7" s="27">
        <v>0.12753888380603842</v>
      </c>
    </row>
    <row r="8" spans="2:22" ht="18.5">
      <c r="B8" s="50" t="s">
        <v>32</v>
      </c>
      <c r="C8" s="24">
        <v>9165161</v>
      </c>
      <c r="D8" s="25">
        <v>1.6113873541666812E-3</v>
      </c>
      <c r="E8" s="26">
        <v>4</v>
      </c>
      <c r="F8" s="27">
        <v>7.319304666056725E-4</v>
      </c>
    </row>
    <row r="9" spans="2:22">
      <c r="B9" t="s">
        <v>5</v>
      </c>
      <c r="R9" t="s">
        <v>37</v>
      </c>
      <c r="S9">
        <v>2831063576</v>
      </c>
      <c r="T9" s="3">
        <v>0.45912903392869142</v>
      </c>
      <c r="U9">
        <v>3476</v>
      </c>
      <c r="V9" s="3">
        <v>5.4558905619148647E-2</v>
      </c>
    </row>
    <row r="10" spans="2:22" ht="18.5">
      <c r="B10" s="35" t="s">
        <v>21</v>
      </c>
      <c r="C10" s="36" t="s">
        <v>37</v>
      </c>
      <c r="D10" s="36" t="s">
        <v>13</v>
      </c>
      <c r="E10" s="36" t="s">
        <v>38</v>
      </c>
      <c r="F10" s="37" t="s">
        <v>1</v>
      </c>
      <c r="R10" t="s">
        <v>38</v>
      </c>
      <c r="S10">
        <v>194367471</v>
      </c>
      <c r="T10" s="3">
        <v>0.68755535872453499</v>
      </c>
      <c r="U10">
        <v>701</v>
      </c>
      <c r="V10" s="3">
        <v>0.1620500845478702</v>
      </c>
    </row>
    <row r="11" spans="2:22" ht="18.5">
      <c r="B11" s="49" t="s">
        <v>31</v>
      </c>
      <c r="C11" s="20">
        <v>93890918442</v>
      </c>
      <c r="D11" s="21">
        <v>0.45912903392869142</v>
      </c>
      <c r="E11" s="22">
        <v>34155</v>
      </c>
      <c r="F11" s="23">
        <v>0.68755535872453499</v>
      </c>
    </row>
    <row r="12" spans="2:22" ht="18.5">
      <c r="B12" s="50" t="s">
        <v>32</v>
      </c>
      <c r="C12" s="24">
        <v>11157181052</v>
      </c>
      <c r="D12" s="25">
        <v>5.4558905619148647E-2</v>
      </c>
      <c r="E12" s="26">
        <v>8050</v>
      </c>
      <c r="F12" s="27">
        <v>0.1620500845478702</v>
      </c>
      <c r="R12" t="s">
        <v>37</v>
      </c>
      <c r="S12">
        <v>2831063576</v>
      </c>
      <c r="T12" s="3">
        <v>0.11055588334057677</v>
      </c>
      <c r="U12">
        <v>3476</v>
      </c>
      <c r="V12" s="3">
        <v>1.5048274396811114E-3</v>
      </c>
    </row>
    <row r="13" spans="2:22">
      <c r="B13" t="s">
        <v>5</v>
      </c>
      <c r="R13" t="s">
        <v>38</v>
      </c>
      <c r="S13">
        <v>194367471</v>
      </c>
      <c r="T13" s="3">
        <v>0.34550989345509892</v>
      </c>
      <c r="U13">
        <v>701</v>
      </c>
      <c r="V13" s="3">
        <v>2.2831050228310501E-2</v>
      </c>
    </row>
    <row r="14" spans="2:22" ht="18.5">
      <c r="B14" s="35" t="s">
        <v>24</v>
      </c>
      <c r="C14" s="36" t="s">
        <v>37</v>
      </c>
      <c r="D14" s="36" t="s">
        <v>13</v>
      </c>
      <c r="E14" s="36" t="s">
        <v>38</v>
      </c>
      <c r="F14" s="37" t="s">
        <v>1</v>
      </c>
    </row>
    <row r="15" spans="2:22" ht="18.5">
      <c r="B15" s="49" t="s">
        <v>31</v>
      </c>
      <c r="C15" s="20">
        <v>5180855003</v>
      </c>
      <c r="D15" s="21">
        <v>0.11055588334057677</v>
      </c>
      <c r="E15" s="22">
        <v>227</v>
      </c>
      <c r="F15" s="23">
        <v>0.34550989345509892</v>
      </c>
    </row>
    <row r="16" spans="2:22" ht="18.5">
      <c r="B16" s="50" t="s">
        <v>32</v>
      </c>
      <c r="C16" s="24">
        <v>70519022</v>
      </c>
      <c r="D16" s="25">
        <v>1.5048274396811114E-3</v>
      </c>
      <c r="E16" s="26">
        <v>15</v>
      </c>
      <c r="F16" s="27">
        <v>2.2831050228310501E-2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D9D5-E02A-4513-ADB8-62818C3FC592}">
  <dimension ref="B1:L119"/>
  <sheetViews>
    <sheetView tabSelected="1" workbookViewId="0">
      <selection activeCell="B13" sqref="B13:I13"/>
    </sheetView>
  </sheetViews>
  <sheetFormatPr defaultRowHeight="14.5"/>
  <cols>
    <col min="2" max="2" width="51.36328125" bestFit="1" customWidth="1"/>
    <col min="5" max="5" width="14.1796875" style="5" bestFit="1" customWidth="1"/>
    <col min="6" max="6" width="20" style="3" customWidth="1"/>
    <col min="7" max="7" width="13.6328125" style="3" customWidth="1"/>
    <col min="8" max="8" width="15.453125" style="3" customWidth="1"/>
    <col min="9" max="9" width="12.453125" style="3" customWidth="1"/>
  </cols>
  <sheetData>
    <row r="1" spans="2:12" ht="31">
      <c r="B1" s="59" t="s">
        <v>47</v>
      </c>
      <c r="C1" s="59" t="s">
        <v>48</v>
      </c>
      <c r="D1" s="59" t="s">
        <v>49</v>
      </c>
      <c r="E1" s="60" t="s">
        <v>50</v>
      </c>
      <c r="F1" s="61" t="s">
        <v>51</v>
      </c>
      <c r="G1" s="61" t="s">
        <v>52</v>
      </c>
      <c r="H1" s="61" t="s">
        <v>53</v>
      </c>
      <c r="I1" s="61" t="s">
        <v>54</v>
      </c>
      <c r="L1" t="s">
        <v>99</v>
      </c>
    </row>
    <row r="2" spans="2:12">
      <c r="B2" t="s">
        <v>55</v>
      </c>
      <c r="C2">
        <v>70220</v>
      </c>
      <c r="D2">
        <v>23</v>
      </c>
      <c r="E2" s="5">
        <v>3460775</v>
      </c>
      <c r="F2" s="62">
        <v>0.44154589371980679</v>
      </c>
      <c r="G2" s="63">
        <v>0.34782608695652173</v>
      </c>
      <c r="H2" s="3">
        <v>0.34782608695652173</v>
      </c>
      <c r="I2" s="3">
        <v>0.30434782608695654</v>
      </c>
    </row>
    <row r="3" spans="2:12">
      <c r="B3" t="s">
        <v>56</v>
      </c>
      <c r="C3">
        <v>71124</v>
      </c>
      <c r="D3">
        <v>13</v>
      </c>
      <c r="E3" s="5">
        <v>2732627</v>
      </c>
      <c r="F3" s="3">
        <v>0.39468864468864473</v>
      </c>
      <c r="G3" s="3">
        <v>0.30769230769230771</v>
      </c>
      <c r="H3" s="3">
        <v>0.23076923076923078</v>
      </c>
      <c r="I3" s="3">
        <v>0.30769230769230771</v>
      </c>
    </row>
    <row r="4" spans="2:12">
      <c r="B4" t="s">
        <v>57</v>
      </c>
      <c r="C4">
        <v>81300</v>
      </c>
      <c r="D4">
        <v>3</v>
      </c>
      <c r="E4" s="5">
        <v>2093250</v>
      </c>
      <c r="F4" s="3">
        <v>0</v>
      </c>
      <c r="G4" s="3">
        <v>0</v>
      </c>
      <c r="H4" s="63">
        <v>1</v>
      </c>
      <c r="I4" s="3">
        <v>0</v>
      </c>
    </row>
    <row r="5" spans="2:12">
      <c r="B5" t="s">
        <v>58</v>
      </c>
      <c r="C5">
        <v>45110</v>
      </c>
      <c r="D5">
        <v>17</v>
      </c>
      <c r="E5" s="5">
        <v>1952326</v>
      </c>
      <c r="F5" s="3">
        <v>0.14117647058823532</v>
      </c>
      <c r="G5" s="3">
        <v>0.11764705882352941</v>
      </c>
      <c r="H5" s="3">
        <v>0.6470588235294118</v>
      </c>
      <c r="I5" s="3">
        <v>0</v>
      </c>
    </row>
    <row r="6" spans="2:12">
      <c r="B6" t="s">
        <v>59</v>
      </c>
      <c r="C6">
        <v>74900</v>
      </c>
      <c r="D6">
        <v>10</v>
      </c>
      <c r="E6" s="5">
        <v>1661985</v>
      </c>
      <c r="F6" s="3">
        <v>0.28749999999999998</v>
      </c>
      <c r="G6" s="3">
        <v>0.1</v>
      </c>
      <c r="H6" s="3">
        <v>0.6</v>
      </c>
      <c r="I6" s="3">
        <v>0.1</v>
      </c>
    </row>
    <row r="7" spans="2:12">
      <c r="B7" t="s">
        <v>60</v>
      </c>
      <c r="C7">
        <v>71121</v>
      </c>
      <c r="D7">
        <v>7</v>
      </c>
      <c r="E7" s="5">
        <v>1474855</v>
      </c>
      <c r="F7" s="3">
        <v>0.19999999999999998</v>
      </c>
      <c r="G7" s="3">
        <v>0.14285714285714285</v>
      </c>
      <c r="H7" s="3">
        <v>0.5714285714285714</v>
      </c>
      <c r="I7" s="63">
        <v>0.5714285714285714</v>
      </c>
    </row>
    <row r="8" spans="2:12">
      <c r="B8" t="s">
        <v>61</v>
      </c>
      <c r="C8">
        <v>61100</v>
      </c>
      <c r="D8">
        <v>5</v>
      </c>
      <c r="E8" s="5">
        <v>1388640</v>
      </c>
      <c r="F8" s="3">
        <v>7.857142857142857E-2</v>
      </c>
      <c r="G8" s="62">
        <v>0</v>
      </c>
      <c r="H8" s="3">
        <v>0.6</v>
      </c>
      <c r="I8" s="3">
        <v>0</v>
      </c>
    </row>
    <row r="9" spans="2:12">
      <c r="B9" t="s">
        <v>62</v>
      </c>
      <c r="C9">
        <v>82990</v>
      </c>
      <c r="D9">
        <v>1</v>
      </c>
      <c r="E9" s="5">
        <v>1247646</v>
      </c>
      <c r="F9" s="63">
        <v>1</v>
      </c>
      <c r="G9" s="3">
        <v>0</v>
      </c>
      <c r="H9" s="3">
        <v>0</v>
      </c>
      <c r="I9" s="3">
        <v>0</v>
      </c>
    </row>
    <row r="10" spans="2:12">
      <c r="B10" t="s">
        <v>63</v>
      </c>
      <c r="C10">
        <v>73111</v>
      </c>
      <c r="D10">
        <v>5</v>
      </c>
      <c r="E10" s="5">
        <v>938761</v>
      </c>
      <c r="F10" s="3">
        <v>0.4</v>
      </c>
      <c r="G10" s="3">
        <v>0</v>
      </c>
      <c r="H10" s="62">
        <v>0.6</v>
      </c>
      <c r="I10" s="3">
        <v>0.2</v>
      </c>
    </row>
    <row r="11" spans="2:12">
      <c r="B11" t="s">
        <v>64</v>
      </c>
      <c r="C11">
        <v>71129</v>
      </c>
      <c r="D11">
        <v>3</v>
      </c>
      <c r="E11" s="5">
        <v>888889</v>
      </c>
      <c r="F11" s="63">
        <v>0</v>
      </c>
      <c r="G11" s="3">
        <v>0</v>
      </c>
      <c r="H11" s="3">
        <v>1</v>
      </c>
      <c r="I11" s="3">
        <v>0</v>
      </c>
    </row>
    <row r="13" spans="2:12" ht="31">
      <c r="B13" s="107" t="s">
        <v>47</v>
      </c>
      <c r="C13" s="108" t="s">
        <v>48</v>
      </c>
      <c r="D13" s="108" t="s">
        <v>49</v>
      </c>
      <c r="E13" s="109" t="s">
        <v>50</v>
      </c>
      <c r="F13" s="110" t="s">
        <v>51</v>
      </c>
      <c r="G13" s="110" t="s">
        <v>52</v>
      </c>
      <c r="H13" s="110" t="s">
        <v>53</v>
      </c>
      <c r="I13" s="111" t="s">
        <v>54</v>
      </c>
    </row>
    <row r="14" spans="2:12">
      <c r="B14" s="64" t="s">
        <v>55</v>
      </c>
      <c r="C14" s="65">
        <v>70220</v>
      </c>
      <c r="D14" s="66">
        <v>23</v>
      </c>
      <c r="E14" s="67">
        <v>3460775</v>
      </c>
      <c r="F14" s="68">
        <v>0.44154589371980679</v>
      </c>
      <c r="G14" s="68">
        <v>0.34782608695652173</v>
      </c>
      <c r="H14" s="69">
        <v>0.34782608695652173</v>
      </c>
      <c r="I14" s="70">
        <v>0.30434782608695654</v>
      </c>
    </row>
    <row r="15" spans="2:12">
      <c r="B15" s="64" t="s">
        <v>65</v>
      </c>
      <c r="C15" s="65">
        <v>55101</v>
      </c>
      <c r="D15" s="65">
        <v>23</v>
      </c>
      <c r="E15" s="71">
        <v>350344</v>
      </c>
      <c r="F15" s="69">
        <v>0.37187088274044805</v>
      </c>
      <c r="G15" s="69">
        <v>8.6956521739130432E-2</v>
      </c>
      <c r="H15" s="69">
        <v>0.43478260869565216</v>
      </c>
      <c r="I15" s="70">
        <v>0.17391304347826086</v>
      </c>
    </row>
    <row r="16" spans="2:12">
      <c r="B16" s="64" t="s">
        <v>66</v>
      </c>
      <c r="C16" s="65">
        <v>56100</v>
      </c>
      <c r="D16" s="65">
        <v>18</v>
      </c>
      <c r="E16" s="71">
        <v>81441</v>
      </c>
      <c r="F16" s="69">
        <v>0.37830687830687831</v>
      </c>
      <c r="G16" s="69">
        <v>0</v>
      </c>
      <c r="H16" s="69">
        <v>0.55555555555555558</v>
      </c>
      <c r="I16" s="70">
        <v>0.16666666666666666</v>
      </c>
    </row>
    <row r="17" spans="2:9">
      <c r="B17" s="64" t="s">
        <v>58</v>
      </c>
      <c r="C17" s="65">
        <v>45110</v>
      </c>
      <c r="D17" s="65">
        <v>17</v>
      </c>
      <c r="E17" s="71">
        <v>1952326</v>
      </c>
      <c r="F17" s="69">
        <v>0.14117647058823532</v>
      </c>
      <c r="G17" s="72">
        <v>0.11764705882352941</v>
      </c>
      <c r="H17" s="69">
        <v>0.6470588235294118</v>
      </c>
      <c r="I17" s="70">
        <v>0</v>
      </c>
    </row>
    <row r="18" spans="2:9">
      <c r="B18" s="64" t="s">
        <v>56</v>
      </c>
      <c r="C18" s="65">
        <v>71124</v>
      </c>
      <c r="D18" s="65">
        <v>13</v>
      </c>
      <c r="E18" s="71">
        <v>2732627</v>
      </c>
      <c r="F18" s="69">
        <v>0.39468864468864473</v>
      </c>
      <c r="G18" s="69">
        <v>0.30769230769230771</v>
      </c>
      <c r="H18" s="69">
        <v>0.23076923076923078</v>
      </c>
      <c r="I18" s="73">
        <v>0.30769230769230771</v>
      </c>
    </row>
    <row r="19" spans="2:9">
      <c r="B19" s="64" t="s">
        <v>59</v>
      </c>
      <c r="C19" s="65">
        <v>74900</v>
      </c>
      <c r="D19" s="65">
        <v>10</v>
      </c>
      <c r="E19" s="71">
        <v>1661985</v>
      </c>
      <c r="F19" s="69">
        <v>0.28749999999999998</v>
      </c>
      <c r="G19" s="69">
        <v>0.1</v>
      </c>
      <c r="H19" s="69">
        <v>0.6</v>
      </c>
      <c r="I19" s="74">
        <v>0.1</v>
      </c>
    </row>
    <row r="20" spans="2:9">
      <c r="B20" s="64" t="s">
        <v>67</v>
      </c>
      <c r="C20" s="65">
        <v>47522</v>
      </c>
      <c r="D20" s="65">
        <v>9</v>
      </c>
      <c r="E20" s="71">
        <v>420965</v>
      </c>
      <c r="F20" s="72">
        <v>3.7037037037037035E-2</v>
      </c>
      <c r="G20" s="72">
        <v>0</v>
      </c>
      <c r="H20" s="69">
        <v>0.88888888888888884</v>
      </c>
      <c r="I20" s="74">
        <v>0</v>
      </c>
    </row>
    <row r="21" spans="2:9">
      <c r="B21" s="64" t="s">
        <v>68</v>
      </c>
      <c r="C21" s="65">
        <v>85594</v>
      </c>
      <c r="D21" s="65">
        <v>9</v>
      </c>
      <c r="E21" s="71">
        <v>307025</v>
      </c>
      <c r="F21" s="69">
        <v>0.18888888888888888</v>
      </c>
      <c r="G21" s="69">
        <v>0.1111111111111111</v>
      </c>
      <c r="H21" s="72">
        <v>0.66666666666666663</v>
      </c>
      <c r="I21" s="70">
        <v>0.22222222222222221</v>
      </c>
    </row>
    <row r="22" spans="2:9">
      <c r="B22" s="64" t="s">
        <v>69</v>
      </c>
      <c r="C22" s="65">
        <v>43120</v>
      </c>
      <c r="D22" s="65">
        <v>9</v>
      </c>
      <c r="E22" s="71">
        <v>291064</v>
      </c>
      <c r="F22" s="69">
        <v>0</v>
      </c>
      <c r="G22" s="69">
        <v>0</v>
      </c>
      <c r="H22" s="72">
        <v>1</v>
      </c>
      <c r="I22" s="70">
        <v>0</v>
      </c>
    </row>
    <row r="23" spans="2:9">
      <c r="B23" s="75" t="s">
        <v>70</v>
      </c>
      <c r="C23" s="76">
        <v>45201</v>
      </c>
      <c r="D23" s="76">
        <v>9</v>
      </c>
      <c r="E23" s="77">
        <v>116609</v>
      </c>
      <c r="F23" s="78">
        <v>0</v>
      </c>
      <c r="G23" s="79">
        <v>0</v>
      </c>
      <c r="H23" s="80">
        <v>1</v>
      </c>
      <c r="I23" s="81">
        <v>0</v>
      </c>
    </row>
    <row r="25" spans="2:9" ht="31">
      <c r="B25" s="102" t="s">
        <v>47</v>
      </c>
      <c r="C25" s="103" t="s">
        <v>48</v>
      </c>
      <c r="D25" s="103" t="s">
        <v>49</v>
      </c>
      <c r="E25" s="104" t="s">
        <v>50</v>
      </c>
      <c r="F25" s="105" t="s">
        <v>51</v>
      </c>
      <c r="G25" s="105" t="s">
        <v>52</v>
      </c>
      <c r="H25" s="105" t="s">
        <v>53</v>
      </c>
      <c r="I25" s="106" t="s">
        <v>54</v>
      </c>
    </row>
    <row r="26" spans="2:9">
      <c r="B26" s="64" t="s">
        <v>71</v>
      </c>
      <c r="C26" s="65">
        <v>74300</v>
      </c>
      <c r="D26" s="65">
        <v>3</v>
      </c>
      <c r="E26" s="71">
        <v>182829</v>
      </c>
      <c r="F26" s="68">
        <v>0.77777777777777779</v>
      </c>
      <c r="G26" s="69">
        <v>0</v>
      </c>
      <c r="H26" s="69">
        <v>0</v>
      </c>
      <c r="I26" s="70">
        <v>0</v>
      </c>
    </row>
    <row r="27" spans="2:9">
      <c r="B27" s="64" t="s">
        <v>72</v>
      </c>
      <c r="C27" s="65">
        <v>47761</v>
      </c>
      <c r="D27" s="65">
        <v>4</v>
      </c>
      <c r="E27" s="71">
        <v>23594</v>
      </c>
      <c r="F27" s="69">
        <v>0.625</v>
      </c>
      <c r="G27" s="69">
        <v>0.25</v>
      </c>
      <c r="H27" s="69">
        <v>0.25</v>
      </c>
      <c r="I27" s="70">
        <v>0</v>
      </c>
    </row>
    <row r="28" spans="2:9">
      <c r="B28" s="64" t="s">
        <v>73</v>
      </c>
      <c r="C28" s="65">
        <v>75000</v>
      </c>
      <c r="D28" s="65">
        <v>4</v>
      </c>
      <c r="E28" s="71">
        <v>13265</v>
      </c>
      <c r="F28" s="69">
        <v>0.5</v>
      </c>
      <c r="G28" s="68">
        <v>0.5</v>
      </c>
      <c r="H28" s="69">
        <v>0.25</v>
      </c>
      <c r="I28" s="70">
        <v>0.25</v>
      </c>
    </row>
    <row r="29" spans="2:9">
      <c r="B29" s="64" t="s">
        <v>55</v>
      </c>
      <c r="C29" s="65">
        <v>70220</v>
      </c>
      <c r="D29" s="66">
        <v>23</v>
      </c>
      <c r="E29" s="67">
        <v>3460775</v>
      </c>
      <c r="F29" s="69">
        <v>0.44154589371980679</v>
      </c>
      <c r="G29" s="72">
        <v>0.34782608695652173</v>
      </c>
      <c r="H29" s="69">
        <v>0.34782608695652173</v>
      </c>
      <c r="I29" s="74">
        <v>0.30434782608695654</v>
      </c>
    </row>
    <row r="30" spans="2:9">
      <c r="B30" s="64" t="s">
        <v>74</v>
      </c>
      <c r="C30" s="65">
        <v>94111</v>
      </c>
      <c r="D30" s="65">
        <v>3</v>
      </c>
      <c r="E30" s="71">
        <v>26892</v>
      </c>
      <c r="F30" s="69">
        <v>0.42592592592592587</v>
      </c>
      <c r="G30" s="69">
        <v>0.33333333333333331</v>
      </c>
      <c r="H30" s="69">
        <v>0</v>
      </c>
      <c r="I30" s="70">
        <v>0.33333333333333331</v>
      </c>
    </row>
    <row r="31" spans="2:9">
      <c r="B31" s="64" t="s">
        <v>63</v>
      </c>
      <c r="C31" s="65">
        <v>73111</v>
      </c>
      <c r="D31" s="65">
        <v>5</v>
      </c>
      <c r="E31" s="71">
        <v>938761</v>
      </c>
      <c r="F31" s="69">
        <v>0.4</v>
      </c>
      <c r="G31" s="69">
        <v>0</v>
      </c>
      <c r="H31" s="68">
        <v>0.6</v>
      </c>
      <c r="I31" s="74">
        <v>0.2</v>
      </c>
    </row>
    <row r="32" spans="2:9">
      <c r="B32" s="64" t="s">
        <v>75</v>
      </c>
      <c r="C32" s="65">
        <v>47711</v>
      </c>
      <c r="D32" s="65">
        <v>3</v>
      </c>
      <c r="E32" s="71">
        <v>34140</v>
      </c>
      <c r="F32" s="72">
        <v>0.39999999999999997</v>
      </c>
      <c r="G32" s="72">
        <v>0</v>
      </c>
      <c r="H32" s="69">
        <v>0.33333333333333331</v>
      </c>
      <c r="I32" s="74">
        <v>0</v>
      </c>
    </row>
    <row r="33" spans="2:9">
      <c r="B33" s="64" t="s">
        <v>56</v>
      </c>
      <c r="C33" s="65">
        <v>71124</v>
      </c>
      <c r="D33" s="65">
        <v>13</v>
      </c>
      <c r="E33" s="71">
        <v>2732627</v>
      </c>
      <c r="F33" s="69">
        <v>0.39468864468864473</v>
      </c>
      <c r="G33" s="72">
        <v>0.30769230769230771</v>
      </c>
      <c r="H33" s="72">
        <v>0.23076923076923078</v>
      </c>
      <c r="I33" s="73">
        <v>0.30769230769230771</v>
      </c>
    </row>
    <row r="34" spans="2:9">
      <c r="B34" s="64" t="s">
        <v>66</v>
      </c>
      <c r="C34" s="65">
        <v>56100</v>
      </c>
      <c r="D34" s="65">
        <v>18</v>
      </c>
      <c r="E34" s="71">
        <v>81441</v>
      </c>
      <c r="F34" s="69">
        <v>0.37830687830687831</v>
      </c>
      <c r="G34" s="69">
        <v>0</v>
      </c>
      <c r="H34" s="72">
        <v>0.55555555555555558</v>
      </c>
      <c r="I34" s="70">
        <v>0.16666666666666666</v>
      </c>
    </row>
    <row r="35" spans="2:9">
      <c r="B35" s="75" t="s">
        <v>65</v>
      </c>
      <c r="C35" s="76">
        <v>55101</v>
      </c>
      <c r="D35" s="76">
        <v>23</v>
      </c>
      <c r="E35" s="77">
        <v>350344</v>
      </c>
      <c r="F35" s="78">
        <v>0.37187088274044805</v>
      </c>
      <c r="G35" s="79">
        <v>8.6956521739130432E-2</v>
      </c>
      <c r="H35" s="78">
        <v>0.43478260869565216</v>
      </c>
      <c r="I35" s="81">
        <v>0.17391304347826086</v>
      </c>
    </row>
    <row r="37" spans="2:9" ht="31">
      <c r="B37" s="82" t="s">
        <v>47</v>
      </c>
      <c r="C37" s="83" t="s">
        <v>48</v>
      </c>
      <c r="D37" s="83" t="s">
        <v>49</v>
      </c>
      <c r="E37" s="84" t="s">
        <v>50</v>
      </c>
      <c r="F37" s="85" t="s">
        <v>51</v>
      </c>
      <c r="G37" s="85" t="s">
        <v>52</v>
      </c>
      <c r="H37" s="85" t="s">
        <v>53</v>
      </c>
      <c r="I37" s="86" t="s">
        <v>54</v>
      </c>
    </row>
    <row r="38" spans="2:9">
      <c r="B38" s="64" t="s">
        <v>76</v>
      </c>
      <c r="C38" s="65">
        <v>72190</v>
      </c>
      <c r="D38" s="65">
        <v>3</v>
      </c>
      <c r="E38" s="71">
        <v>269005</v>
      </c>
      <c r="F38" s="72">
        <v>0.26666666666666666</v>
      </c>
      <c r="G38" s="68">
        <v>0.66666666666666663</v>
      </c>
      <c r="H38" s="69">
        <v>0.33333333333333331</v>
      </c>
      <c r="I38" s="73">
        <v>0.33333333333333331</v>
      </c>
    </row>
    <row r="39" spans="2:9">
      <c r="B39" s="64" t="s">
        <v>73</v>
      </c>
      <c r="C39" s="65">
        <v>75000</v>
      </c>
      <c r="D39" s="65">
        <v>4</v>
      </c>
      <c r="E39" s="71">
        <v>13265</v>
      </c>
      <c r="F39" s="68">
        <v>0.5</v>
      </c>
      <c r="G39" s="69">
        <v>0.5</v>
      </c>
      <c r="H39" s="69">
        <v>0.25</v>
      </c>
      <c r="I39" s="70">
        <v>0.25</v>
      </c>
    </row>
    <row r="40" spans="2:9">
      <c r="B40" s="64" t="s">
        <v>77</v>
      </c>
      <c r="C40" s="65">
        <v>55202</v>
      </c>
      <c r="D40" s="65">
        <v>5</v>
      </c>
      <c r="E40" s="71">
        <v>113554</v>
      </c>
      <c r="F40" s="69">
        <v>0.2</v>
      </c>
      <c r="G40" s="69">
        <v>0.4</v>
      </c>
      <c r="H40" s="69">
        <v>0.6</v>
      </c>
      <c r="I40" s="70">
        <v>0.2</v>
      </c>
    </row>
    <row r="41" spans="2:9">
      <c r="B41" s="64" t="s">
        <v>55</v>
      </c>
      <c r="C41" s="65">
        <v>70220</v>
      </c>
      <c r="D41" s="66">
        <v>23</v>
      </c>
      <c r="E41" s="67">
        <v>3460775</v>
      </c>
      <c r="F41" s="69">
        <v>0.44154589371980679</v>
      </c>
      <c r="G41" s="72">
        <v>0.34782608695652173</v>
      </c>
      <c r="H41" s="69">
        <v>0.34782608695652173</v>
      </c>
      <c r="I41" s="74">
        <v>0.30434782608695654</v>
      </c>
    </row>
    <row r="42" spans="2:9">
      <c r="B42" s="64" t="s">
        <v>78</v>
      </c>
      <c r="C42" s="65">
        <v>2200</v>
      </c>
      <c r="D42" s="65">
        <v>6</v>
      </c>
      <c r="E42" s="71">
        <v>625260</v>
      </c>
      <c r="F42" s="69">
        <v>0.18333333333333335</v>
      </c>
      <c r="G42" s="69">
        <v>0.33333333333333331</v>
      </c>
      <c r="H42" s="68">
        <v>0.66666666666666663</v>
      </c>
      <c r="I42" s="74">
        <v>0.16666666666666666</v>
      </c>
    </row>
    <row r="43" spans="2:9">
      <c r="B43" s="64" t="s">
        <v>79</v>
      </c>
      <c r="C43" s="65">
        <v>58140</v>
      </c>
      <c r="D43" s="65">
        <v>6</v>
      </c>
      <c r="E43" s="71">
        <v>115475</v>
      </c>
      <c r="F43" s="69">
        <v>0.30138888888888887</v>
      </c>
      <c r="G43" s="69">
        <v>0.33333333333333331</v>
      </c>
      <c r="H43" s="69">
        <v>0.16666666666666666</v>
      </c>
      <c r="I43" s="74">
        <v>0.16666666666666666</v>
      </c>
    </row>
    <row r="44" spans="2:9">
      <c r="B44" s="64" t="s">
        <v>80</v>
      </c>
      <c r="C44" s="65">
        <v>58190</v>
      </c>
      <c r="D44" s="65">
        <v>3</v>
      </c>
      <c r="E44" s="71">
        <v>81351</v>
      </c>
      <c r="F44" s="72">
        <v>0.16666666666666666</v>
      </c>
      <c r="G44" s="72">
        <v>0.33333333333333331</v>
      </c>
      <c r="H44" s="69">
        <v>0.66666666666666663</v>
      </c>
      <c r="I44" s="74">
        <v>0</v>
      </c>
    </row>
    <row r="45" spans="2:9">
      <c r="B45" s="64" t="s">
        <v>81</v>
      </c>
      <c r="C45" s="65">
        <v>68201</v>
      </c>
      <c r="D45" s="65">
        <v>3</v>
      </c>
      <c r="E45" s="71">
        <v>36725</v>
      </c>
      <c r="F45" s="69">
        <v>0.25757575757575757</v>
      </c>
      <c r="G45" s="72">
        <v>0.33333333333333331</v>
      </c>
      <c r="H45" s="72">
        <v>0.33333333333333331</v>
      </c>
      <c r="I45" s="70">
        <v>0</v>
      </c>
    </row>
    <row r="46" spans="2:9">
      <c r="B46" s="64" t="s">
        <v>82</v>
      </c>
      <c r="C46" s="65">
        <v>47523</v>
      </c>
      <c r="D46" s="65">
        <v>3</v>
      </c>
      <c r="E46" s="87">
        <v>36421</v>
      </c>
      <c r="F46" s="69">
        <v>0.16666666666666666</v>
      </c>
      <c r="G46" s="69">
        <v>0.33333333333333331</v>
      </c>
      <c r="H46" s="68">
        <v>0.66666666666666663</v>
      </c>
      <c r="I46" s="70">
        <v>0</v>
      </c>
    </row>
    <row r="47" spans="2:9">
      <c r="B47" s="75" t="s">
        <v>74</v>
      </c>
      <c r="C47" s="76">
        <v>94111</v>
      </c>
      <c r="D47" s="76">
        <v>3</v>
      </c>
      <c r="E47" s="77">
        <v>26892</v>
      </c>
      <c r="F47" s="78">
        <v>0.42592592592592587</v>
      </c>
      <c r="G47" s="79">
        <v>0.33333333333333331</v>
      </c>
      <c r="H47" s="78">
        <v>0</v>
      </c>
      <c r="I47" s="88">
        <v>0.33333333333333331</v>
      </c>
    </row>
    <row r="49" spans="2:9" ht="31">
      <c r="B49" s="89" t="s">
        <v>47</v>
      </c>
      <c r="C49" s="90" t="s">
        <v>48</v>
      </c>
      <c r="D49" s="90" t="s">
        <v>49</v>
      </c>
      <c r="E49" s="91" t="s">
        <v>50</v>
      </c>
      <c r="F49" s="92" t="s">
        <v>51</v>
      </c>
      <c r="G49" s="92" t="s">
        <v>52</v>
      </c>
      <c r="H49" s="92" t="s">
        <v>53</v>
      </c>
      <c r="I49" s="93" t="s">
        <v>54</v>
      </c>
    </row>
    <row r="50" spans="2:9">
      <c r="B50" s="64" t="s">
        <v>57</v>
      </c>
      <c r="C50" s="65">
        <v>81300</v>
      </c>
      <c r="D50" s="65">
        <v>3</v>
      </c>
      <c r="E50" s="67">
        <v>2093250</v>
      </c>
      <c r="F50" s="72">
        <v>0</v>
      </c>
      <c r="G50" s="72">
        <v>0</v>
      </c>
      <c r="H50" s="68">
        <v>1</v>
      </c>
      <c r="I50" s="70">
        <v>0</v>
      </c>
    </row>
    <row r="51" spans="2:9">
      <c r="B51" s="64" t="s">
        <v>64</v>
      </c>
      <c r="C51" s="65">
        <v>71129</v>
      </c>
      <c r="D51" s="65">
        <v>3</v>
      </c>
      <c r="E51" s="71">
        <v>888889</v>
      </c>
      <c r="F51" s="69">
        <v>0</v>
      </c>
      <c r="G51" s="69">
        <v>0</v>
      </c>
      <c r="H51" s="69">
        <v>1</v>
      </c>
      <c r="I51" s="70">
        <v>0</v>
      </c>
    </row>
    <row r="52" spans="2:9">
      <c r="B52" s="64" t="s">
        <v>83</v>
      </c>
      <c r="C52" s="65">
        <v>2102</v>
      </c>
      <c r="D52" s="65">
        <v>5</v>
      </c>
      <c r="E52" s="71">
        <v>343582</v>
      </c>
      <c r="F52" s="69">
        <v>0</v>
      </c>
      <c r="G52" s="69">
        <v>0</v>
      </c>
      <c r="H52" s="69">
        <v>1</v>
      </c>
      <c r="I52" s="70">
        <v>0</v>
      </c>
    </row>
    <row r="53" spans="2:9">
      <c r="B53" s="64" t="s">
        <v>69</v>
      </c>
      <c r="C53" s="65">
        <v>43120</v>
      </c>
      <c r="D53" s="66">
        <v>9</v>
      </c>
      <c r="E53" s="87">
        <v>291064</v>
      </c>
      <c r="F53" s="69">
        <v>0</v>
      </c>
      <c r="G53" s="72">
        <v>0</v>
      </c>
      <c r="H53" s="69">
        <v>1</v>
      </c>
      <c r="I53" s="74">
        <v>0</v>
      </c>
    </row>
    <row r="54" spans="2:9">
      <c r="B54" s="64" t="s">
        <v>84</v>
      </c>
      <c r="C54" s="65">
        <v>49410</v>
      </c>
      <c r="D54" s="65">
        <v>4</v>
      </c>
      <c r="E54" s="71">
        <v>273590</v>
      </c>
      <c r="F54" s="72">
        <v>0</v>
      </c>
      <c r="G54" s="69">
        <v>0</v>
      </c>
      <c r="H54" s="69">
        <v>1</v>
      </c>
      <c r="I54" s="74">
        <v>0</v>
      </c>
    </row>
    <row r="55" spans="2:9">
      <c r="B55" s="64" t="s">
        <v>85</v>
      </c>
      <c r="C55" s="65">
        <v>41200</v>
      </c>
      <c r="D55" s="65">
        <v>4</v>
      </c>
      <c r="E55" s="71">
        <v>126523</v>
      </c>
      <c r="F55" s="69">
        <v>0</v>
      </c>
      <c r="G55" s="69">
        <v>0</v>
      </c>
      <c r="H55" s="69">
        <v>1</v>
      </c>
      <c r="I55" s="74">
        <v>0</v>
      </c>
    </row>
    <row r="56" spans="2:9">
      <c r="B56" s="64" t="s">
        <v>70</v>
      </c>
      <c r="C56" s="65">
        <v>45201</v>
      </c>
      <c r="D56" s="65">
        <v>9</v>
      </c>
      <c r="E56" s="87">
        <v>116609</v>
      </c>
      <c r="F56" s="72">
        <v>0</v>
      </c>
      <c r="G56" s="72">
        <v>0</v>
      </c>
      <c r="H56" s="69">
        <v>1</v>
      </c>
      <c r="I56" s="74">
        <v>0</v>
      </c>
    </row>
    <row r="57" spans="2:9">
      <c r="B57" s="64" t="s">
        <v>86</v>
      </c>
      <c r="C57" s="65">
        <v>45204</v>
      </c>
      <c r="D57" s="65">
        <v>3</v>
      </c>
      <c r="E57" s="71">
        <v>84155</v>
      </c>
      <c r="F57" s="69">
        <v>0</v>
      </c>
      <c r="G57" s="72">
        <v>0</v>
      </c>
      <c r="H57" s="72">
        <v>1</v>
      </c>
      <c r="I57" s="70">
        <v>0</v>
      </c>
    </row>
    <row r="58" spans="2:9">
      <c r="B58" s="64" t="s">
        <v>87</v>
      </c>
      <c r="C58" s="65">
        <v>47299</v>
      </c>
      <c r="D58" s="65">
        <v>3</v>
      </c>
      <c r="E58" s="87">
        <v>37052</v>
      </c>
      <c r="F58" s="69">
        <v>0</v>
      </c>
      <c r="G58" s="69">
        <v>0</v>
      </c>
      <c r="H58" s="72">
        <v>1</v>
      </c>
      <c r="I58" s="74">
        <v>0</v>
      </c>
    </row>
    <row r="59" spans="2:9">
      <c r="B59" s="75" t="s">
        <v>67</v>
      </c>
      <c r="C59" s="76">
        <v>47522</v>
      </c>
      <c r="D59" s="76">
        <v>9</v>
      </c>
      <c r="E59" s="77">
        <v>420965</v>
      </c>
      <c r="F59" s="80">
        <v>3.7037037037037035E-2</v>
      </c>
      <c r="G59" s="79">
        <v>0</v>
      </c>
      <c r="H59" s="78">
        <v>0.88888888888888884</v>
      </c>
      <c r="I59" s="81">
        <v>0</v>
      </c>
    </row>
    <row r="61" spans="2:9" ht="31">
      <c r="B61" s="94" t="s">
        <v>47</v>
      </c>
      <c r="C61" s="95" t="s">
        <v>48</v>
      </c>
      <c r="D61" s="95" t="s">
        <v>49</v>
      </c>
      <c r="E61" s="96" t="s">
        <v>50</v>
      </c>
      <c r="F61" s="97" t="s">
        <v>51</v>
      </c>
      <c r="G61" s="97" t="s">
        <v>52</v>
      </c>
      <c r="H61" s="97" t="s">
        <v>53</v>
      </c>
      <c r="I61" s="98" t="s">
        <v>54</v>
      </c>
    </row>
    <row r="62" spans="2:9">
      <c r="B62" s="64" t="s">
        <v>60</v>
      </c>
      <c r="C62" s="65">
        <v>71121</v>
      </c>
      <c r="D62" s="65">
        <v>7</v>
      </c>
      <c r="E62" s="71">
        <v>1474855</v>
      </c>
      <c r="F62" s="72">
        <v>0.19999999999999998</v>
      </c>
      <c r="G62" s="72">
        <v>0.14285714285714285</v>
      </c>
      <c r="H62" s="72">
        <v>0.5714285714285714</v>
      </c>
      <c r="I62" s="73">
        <v>0.5714285714285714</v>
      </c>
    </row>
    <row r="63" spans="2:9">
      <c r="B63" s="64" t="s">
        <v>88</v>
      </c>
      <c r="C63" s="65">
        <v>82300</v>
      </c>
      <c r="D63" s="65">
        <v>6</v>
      </c>
      <c r="E63" s="71">
        <v>87555</v>
      </c>
      <c r="F63" s="69">
        <v>0.33333333333333331</v>
      </c>
      <c r="G63" s="69">
        <v>0</v>
      </c>
      <c r="H63" s="69">
        <v>0.66666666666666663</v>
      </c>
      <c r="I63" s="70">
        <v>0.5</v>
      </c>
    </row>
    <row r="64" spans="2:9">
      <c r="B64" s="64" t="s">
        <v>89</v>
      </c>
      <c r="C64" s="65">
        <v>62020</v>
      </c>
      <c r="D64" s="65">
        <v>5</v>
      </c>
      <c r="E64" s="71">
        <v>223831</v>
      </c>
      <c r="F64" s="69">
        <v>0.14444444444444443</v>
      </c>
      <c r="G64" s="69">
        <v>0.2</v>
      </c>
      <c r="H64" s="69">
        <v>0.6</v>
      </c>
      <c r="I64" s="70">
        <v>0.4</v>
      </c>
    </row>
    <row r="65" spans="2:9">
      <c r="B65" s="64" t="s">
        <v>90</v>
      </c>
      <c r="C65" s="65">
        <v>16292</v>
      </c>
      <c r="D65" s="65">
        <v>3</v>
      </c>
      <c r="E65" s="87">
        <v>335816</v>
      </c>
      <c r="F65" s="69">
        <v>0.33333333333333331</v>
      </c>
      <c r="G65" s="72">
        <v>0</v>
      </c>
      <c r="H65" s="69">
        <v>0.66666666666666663</v>
      </c>
      <c r="I65" s="74">
        <v>0.33333333333333331</v>
      </c>
    </row>
    <row r="66" spans="2:9">
      <c r="B66" s="64" t="s">
        <v>76</v>
      </c>
      <c r="C66" s="65">
        <v>72190</v>
      </c>
      <c r="D66" s="65">
        <v>3</v>
      </c>
      <c r="E66" s="71">
        <v>269005</v>
      </c>
      <c r="F66" s="72">
        <v>0.26666666666666666</v>
      </c>
      <c r="G66" s="68">
        <v>0.66666666666666663</v>
      </c>
      <c r="H66" s="69">
        <v>0.33333333333333331</v>
      </c>
      <c r="I66" s="74">
        <v>0.33333333333333331</v>
      </c>
    </row>
    <row r="67" spans="2:9">
      <c r="B67" s="64" t="s">
        <v>91</v>
      </c>
      <c r="C67" s="65">
        <v>18122</v>
      </c>
      <c r="D67" s="65">
        <v>6</v>
      </c>
      <c r="E67" s="87">
        <v>216394</v>
      </c>
      <c r="F67" s="72">
        <v>0.1111111111111111</v>
      </c>
      <c r="G67" s="69">
        <v>0</v>
      </c>
      <c r="H67" s="68">
        <v>0.83333333333333337</v>
      </c>
      <c r="I67" s="74">
        <v>0.33333333333333331</v>
      </c>
    </row>
    <row r="68" spans="2:9">
      <c r="B68" s="64" t="s">
        <v>74</v>
      </c>
      <c r="C68" s="65">
        <v>94111</v>
      </c>
      <c r="D68" s="65">
        <v>3</v>
      </c>
      <c r="E68" s="87">
        <v>26892</v>
      </c>
      <c r="F68" s="68">
        <v>0.42592592592592587</v>
      </c>
      <c r="G68" s="72">
        <v>0.33333333333333331</v>
      </c>
      <c r="H68" s="69">
        <v>0</v>
      </c>
      <c r="I68" s="74">
        <v>0.33333333333333331</v>
      </c>
    </row>
    <row r="69" spans="2:9">
      <c r="B69" s="64" t="s">
        <v>92</v>
      </c>
      <c r="C69" s="65">
        <v>82910</v>
      </c>
      <c r="D69" s="65">
        <v>3</v>
      </c>
      <c r="E69" s="71">
        <v>4585</v>
      </c>
      <c r="F69" s="69">
        <v>0.33333333333333331</v>
      </c>
      <c r="G69" s="72">
        <v>0</v>
      </c>
      <c r="H69" s="72">
        <v>0.66666666666666663</v>
      </c>
      <c r="I69" s="70">
        <v>0.33333333333333331</v>
      </c>
    </row>
    <row r="70" spans="2:9">
      <c r="B70" s="64" t="s">
        <v>56</v>
      </c>
      <c r="C70" s="65">
        <v>71124</v>
      </c>
      <c r="D70" s="65">
        <v>13</v>
      </c>
      <c r="E70" s="87">
        <v>2732627</v>
      </c>
      <c r="F70" s="69">
        <v>0.39468864468864473</v>
      </c>
      <c r="G70" s="69">
        <v>0.30769230769230771</v>
      </c>
      <c r="H70" s="72">
        <v>0.23076923076923078</v>
      </c>
      <c r="I70" s="74">
        <v>0.30769230769230771</v>
      </c>
    </row>
    <row r="71" spans="2:9">
      <c r="B71" s="75" t="s">
        <v>55</v>
      </c>
      <c r="C71" s="76">
        <v>70220</v>
      </c>
      <c r="D71" s="99">
        <v>23</v>
      </c>
      <c r="E71" s="100">
        <v>3460775</v>
      </c>
      <c r="F71" s="78">
        <v>0.44154589371980679</v>
      </c>
      <c r="G71" s="78">
        <v>0.34782608695652173</v>
      </c>
      <c r="H71" s="78">
        <v>0.34782608695652173</v>
      </c>
      <c r="I71" s="81">
        <v>0.30434782608695654</v>
      </c>
    </row>
    <row r="73" spans="2:9" ht="31">
      <c r="B73" s="102" t="s">
        <v>47</v>
      </c>
      <c r="C73" s="103" t="s">
        <v>48</v>
      </c>
      <c r="D73" s="103" t="s">
        <v>49</v>
      </c>
      <c r="E73" s="104" t="s">
        <v>50</v>
      </c>
      <c r="F73" s="105" t="s">
        <v>51</v>
      </c>
      <c r="G73" s="105" t="s">
        <v>52</v>
      </c>
      <c r="H73" s="105" t="s">
        <v>53</v>
      </c>
      <c r="I73" s="106" t="s">
        <v>54</v>
      </c>
    </row>
    <row r="74" spans="2:9">
      <c r="B74" s="64" t="s">
        <v>57</v>
      </c>
      <c r="C74" s="65">
        <v>81300</v>
      </c>
      <c r="D74" s="65">
        <v>3</v>
      </c>
      <c r="E74" s="67">
        <v>2093250</v>
      </c>
      <c r="F74" s="72">
        <v>0</v>
      </c>
      <c r="G74" s="69">
        <v>0</v>
      </c>
      <c r="H74" s="68">
        <v>1</v>
      </c>
      <c r="I74" s="70">
        <v>0</v>
      </c>
    </row>
    <row r="75" spans="2:9">
      <c r="B75" s="64" t="s">
        <v>64</v>
      </c>
      <c r="C75" s="65">
        <v>71129</v>
      </c>
      <c r="D75" s="65">
        <v>3</v>
      </c>
      <c r="E75" s="87">
        <v>888889</v>
      </c>
      <c r="F75" s="69">
        <v>0</v>
      </c>
      <c r="G75" s="69">
        <v>0</v>
      </c>
      <c r="H75" s="69">
        <v>1</v>
      </c>
      <c r="I75" s="70">
        <v>0</v>
      </c>
    </row>
    <row r="76" spans="2:9">
      <c r="B76" s="64" t="s">
        <v>83</v>
      </c>
      <c r="C76" s="65">
        <v>2102</v>
      </c>
      <c r="D76" s="65">
        <v>5</v>
      </c>
      <c r="E76" s="71">
        <v>343582</v>
      </c>
      <c r="F76" s="69">
        <v>0</v>
      </c>
      <c r="G76" s="69">
        <v>0</v>
      </c>
      <c r="H76" s="69">
        <v>1</v>
      </c>
      <c r="I76" s="70">
        <v>0</v>
      </c>
    </row>
    <row r="77" spans="2:9">
      <c r="B77" s="64" t="s">
        <v>69</v>
      </c>
      <c r="C77" s="65">
        <v>43120</v>
      </c>
      <c r="D77" s="66">
        <v>9</v>
      </c>
      <c r="E77" s="87">
        <v>291064</v>
      </c>
      <c r="F77" s="69">
        <v>0</v>
      </c>
      <c r="G77" s="72">
        <v>0</v>
      </c>
      <c r="H77" s="69">
        <v>1</v>
      </c>
      <c r="I77" s="74">
        <v>0</v>
      </c>
    </row>
    <row r="78" spans="2:9">
      <c r="B78" s="64" t="s">
        <v>84</v>
      </c>
      <c r="C78" s="65">
        <v>49410</v>
      </c>
      <c r="D78" s="65">
        <v>4</v>
      </c>
      <c r="E78" s="71">
        <v>273590</v>
      </c>
      <c r="F78" s="69">
        <v>0</v>
      </c>
      <c r="G78" s="69">
        <v>0</v>
      </c>
      <c r="H78" s="69">
        <v>1</v>
      </c>
      <c r="I78" s="74">
        <v>0</v>
      </c>
    </row>
    <row r="79" spans="2:9">
      <c r="B79" s="64" t="s">
        <v>85</v>
      </c>
      <c r="C79" s="65">
        <v>41200</v>
      </c>
      <c r="D79" s="65">
        <v>4</v>
      </c>
      <c r="E79" s="71">
        <v>126523</v>
      </c>
      <c r="F79" s="69">
        <v>0</v>
      </c>
      <c r="G79" s="69">
        <v>0</v>
      </c>
      <c r="H79" s="69">
        <v>1</v>
      </c>
      <c r="I79" s="74">
        <v>0</v>
      </c>
    </row>
    <row r="80" spans="2:9">
      <c r="B80" s="64" t="s">
        <v>70</v>
      </c>
      <c r="C80" s="65">
        <v>45201</v>
      </c>
      <c r="D80" s="65">
        <v>9</v>
      </c>
      <c r="E80" s="71">
        <v>116609</v>
      </c>
      <c r="F80" s="72">
        <v>0</v>
      </c>
      <c r="G80" s="72">
        <v>0</v>
      </c>
      <c r="H80" s="69">
        <v>1</v>
      </c>
      <c r="I80" s="74">
        <v>0</v>
      </c>
    </row>
    <row r="81" spans="2:9">
      <c r="B81" s="64" t="s">
        <v>86</v>
      </c>
      <c r="C81" s="65">
        <v>45204</v>
      </c>
      <c r="D81" s="65">
        <v>3</v>
      </c>
      <c r="E81" s="71">
        <v>84155</v>
      </c>
      <c r="F81" s="69">
        <v>0</v>
      </c>
      <c r="G81" s="72">
        <v>0</v>
      </c>
      <c r="H81" s="72">
        <v>1</v>
      </c>
      <c r="I81" s="70">
        <v>0</v>
      </c>
    </row>
    <row r="82" spans="2:9">
      <c r="B82" s="64" t="s">
        <v>87</v>
      </c>
      <c r="C82" s="65">
        <v>47299</v>
      </c>
      <c r="D82" s="65">
        <v>3</v>
      </c>
      <c r="E82" s="71">
        <v>37052</v>
      </c>
      <c r="F82" s="69">
        <v>0</v>
      </c>
      <c r="G82" s="69">
        <v>0</v>
      </c>
      <c r="H82" s="72">
        <v>1</v>
      </c>
      <c r="I82" s="70">
        <v>0</v>
      </c>
    </row>
    <row r="83" spans="2:9">
      <c r="B83" s="75" t="s">
        <v>93</v>
      </c>
      <c r="C83" s="76">
        <v>43210</v>
      </c>
      <c r="D83" s="76">
        <v>6</v>
      </c>
      <c r="E83" s="77">
        <v>117072</v>
      </c>
      <c r="F83" s="80">
        <v>2.7777777777777776E-2</v>
      </c>
      <c r="G83" s="79">
        <v>0</v>
      </c>
      <c r="H83" s="78">
        <v>0.83333333333333337</v>
      </c>
      <c r="I83" s="81">
        <v>0</v>
      </c>
    </row>
    <row r="85" spans="2:9" ht="31">
      <c r="B85" s="82" t="s">
        <v>47</v>
      </c>
      <c r="C85" s="83" t="s">
        <v>48</v>
      </c>
      <c r="D85" s="83" t="s">
        <v>49</v>
      </c>
      <c r="E85" s="84" t="s">
        <v>50</v>
      </c>
      <c r="F85" s="85" t="s">
        <v>51</v>
      </c>
      <c r="G85" s="85" t="s">
        <v>52</v>
      </c>
      <c r="H85" s="85" t="s">
        <v>53</v>
      </c>
      <c r="I85" s="86" t="s">
        <v>54</v>
      </c>
    </row>
    <row r="86" spans="2:9">
      <c r="B86" s="64" t="s">
        <v>57</v>
      </c>
      <c r="C86" s="65">
        <v>81300</v>
      </c>
      <c r="D86" s="65">
        <v>3</v>
      </c>
      <c r="E86" s="67">
        <v>2093250</v>
      </c>
      <c r="F86" s="72">
        <v>0</v>
      </c>
      <c r="G86" s="72">
        <v>0</v>
      </c>
      <c r="H86" s="68">
        <v>1</v>
      </c>
      <c r="I86" s="74">
        <v>0</v>
      </c>
    </row>
    <row r="87" spans="2:9">
      <c r="B87" s="64" t="s">
        <v>61</v>
      </c>
      <c r="C87" s="65">
        <v>61100</v>
      </c>
      <c r="D87" s="65">
        <v>5</v>
      </c>
      <c r="E87" s="71">
        <v>1388640</v>
      </c>
      <c r="F87" s="69">
        <v>7.857142857142857E-2</v>
      </c>
      <c r="G87" s="69">
        <v>0</v>
      </c>
      <c r="H87" s="69">
        <v>0.6</v>
      </c>
      <c r="I87" s="70">
        <v>0</v>
      </c>
    </row>
    <row r="88" spans="2:9">
      <c r="B88" s="64" t="s">
        <v>63</v>
      </c>
      <c r="C88" s="65">
        <v>73111</v>
      </c>
      <c r="D88" s="65">
        <v>5</v>
      </c>
      <c r="E88" s="71">
        <v>938761</v>
      </c>
      <c r="F88" s="68">
        <v>0.4</v>
      </c>
      <c r="G88" s="69">
        <v>0</v>
      </c>
      <c r="H88" s="72">
        <v>0.6</v>
      </c>
      <c r="I88" s="70">
        <v>0.2</v>
      </c>
    </row>
    <row r="89" spans="2:9">
      <c r="B89" s="64" t="s">
        <v>64</v>
      </c>
      <c r="C89" s="65">
        <v>71129</v>
      </c>
      <c r="D89" s="65">
        <v>3</v>
      </c>
      <c r="E89" s="87">
        <v>888889</v>
      </c>
      <c r="F89" s="69">
        <v>0</v>
      </c>
      <c r="G89" s="72">
        <v>0</v>
      </c>
      <c r="H89" s="68">
        <v>1</v>
      </c>
      <c r="I89" s="74">
        <v>0</v>
      </c>
    </row>
    <row r="90" spans="2:9">
      <c r="B90" s="64" t="s">
        <v>67</v>
      </c>
      <c r="C90" s="65">
        <v>47522</v>
      </c>
      <c r="D90" s="66">
        <v>9</v>
      </c>
      <c r="E90" s="71">
        <v>420965</v>
      </c>
      <c r="F90" s="69">
        <v>3.7037037037037035E-2</v>
      </c>
      <c r="G90" s="69">
        <v>0</v>
      </c>
      <c r="H90" s="69">
        <v>0.88888888888888884</v>
      </c>
      <c r="I90" s="74">
        <v>0</v>
      </c>
    </row>
    <row r="91" spans="2:9">
      <c r="B91" s="64" t="s">
        <v>94</v>
      </c>
      <c r="C91" s="65">
        <v>78200</v>
      </c>
      <c r="D91" s="65">
        <v>5</v>
      </c>
      <c r="E91" s="71">
        <v>414518</v>
      </c>
      <c r="F91" s="69">
        <v>0.13333333333333333</v>
      </c>
      <c r="G91" s="69">
        <v>0</v>
      </c>
      <c r="H91" s="69">
        <v>0.6</v>
      </c>
      <c r="I91" s="74">
        <v>0</v>
      </c>
    </row>
    <row r="92" spans="2:9">
      <c r="B92" s="64" t="s">
        <v>95</v>
      </c>
      <c r="C92" s="65">
        <v>47300</v>
      </c>
      <c r="D92" s="65">
        <v>4</v>
      </c>
      <c r="E92" s="71">
        <v>361612</v>
      </c>
      <c r="F92" s="72">
        <v>8.3333333333333329E-2</v>
      </c>
      <c r="G92" s="72">
        <v>0</v>
      </c>
      <c r="H92" s="69">
        <v>0.75</v>
      </c>
      <c r="I92" s="74">
        <v>0</v>
      </c>
    </row>
    <row r="93" spans="2:9">
      <c r="B93" s="64" t="s">
        <v>83</v>
      </c>
      <c r="C93" s="65">
        <v>2102</v>
      </c>
      <c r="D93" s="65">
        <v>5</v>
      </c>
      <c r="E93" s="87">
        <v>343582</v>
      </c>
      <c r="F93" s="69">
        <v>0</v>
      </c>
      <c r="G93" s="72">
        <v>0</v>
      </c>
      <c r="H93" s="68">
        <v>1</v>
      </c>
      <c r="I93" s="74">
        <v>0</v>
      </c>
    </row>
    <row r="94" spans="2:9">
      <c r="B94" s="64" t="s">
        <v>90</v>
      </c>
      <c r="C94" s="65">
        <v>16292</v>
      </c>
      <c r="D94" s="65">
        <v>3</v>
      </c>
      <c r="E94" s="87">
        <v>335816</v>
      </c>
      <c r="F94" s="69">
        <v>0.33333333333333331</v>
      </c>
      <c r="G94" s="69">
        <v>0</v>
      </c>
      <c r="H94" s="72">
        <v>0.66666666666666663</v>
      </c>
      <c r="I94" s="73">
        <v>0.33333333333333331</v>
      </c>
    </row>
    <row r="95" spans="2:9">
      <c r="B95" s="75" t="s">
        <v>69</v>
      </c>
      <c r="C95" s="76">
        <v>43120</v>
      </c>
      <c r="D95" s="99">
        <v>9</v>
      </c>
      <c r="E95" s="77">
        <v>291064</v>
      </c>
      <c r="F95" s="78">
        <v>0</v>
      </c>
      <c r="G95" s="79">
        <v>0</v>
      </c>
      <c r="H95" s="80">
        <v>1</v>
      </c>
      <c r="I95" s="81">
        <v>0</v>
      </c>
    </row>
    <row r="97" spans="2:9" ht="31">
      <c r="B97" s="89" t="s">
        <v>47</v>
      </c>
      <c r="C97" s="90" t="s">
        <v>48</v>
      </c>
      <c r="D97" s="90" t="s">
        <v>49</v>
      </c>
      <c r="E97" s="91" t="s">
        <v>50</v>
      </c>
      <c r="F97" s="92" t="s">
        <v>51</v>
      </c>
      <c r="G97" s="92" t="s">
        <v>52</v>
      </c>
      <c r="H97" s="92" t="s">
        <v>53</v>
      </c>
      <c r="I97" s="93" t="s">
        <v>54</v>
      </c>
    </row>
    <row r="98" spans="2:9">
      <c r="B98" s="64" t="s">
        <v>71</v>
      </c>
      <c r="C98" s="65">
        <v>74300</v>
      </c>
      <c r="D98" s="65">
        <v>3</v>
      </c>
      <c r="E98" s="71">
        <v>182829</v>
      </c>
      <c r="F98" s="68">
        <v>0.77777777777777779</v>
      </c>
      <c r="G98" s="72">
        <v>0</v>
      </c>
      <c r="H98" s="72">
        <v>0</v>
      </c>
      <c r="I98" s="74">
        <v>0</v>
      </c>
    </row>
    <row r="99" spans="2:9">
      <c r="B99" s="64" t="s">
        <v>74</v>
      </c>
      <c r="C99" s="65">
        <v>94111</v>
      </c>
      <c r="D99" s="65">
        <v>3</v>
      </c>
      <c r="E99" s="71">
        <v>26892</v>
      </c>
      <c r="F99" s="69">
        <v>0.42592592592592587</v>
      </c>
      <c r="G99" s="69">
        <v>0.33333333333333331</v>
      </c>
      <c r="H99" s="69">
        <v>0</v>
      </c>
      <c r="I99" s="73">
        <v>0.33333333333333331</v>
      </c>
    </row>
    <row r="100" spans="2:9">
      <c r="B100" s="64" t="s">
        <v>79</v>
      </c>
      <c r="C100" s="65">
        <v>58140</v>
      </c>
      <c r="D100" s="65">
        <v>6</v>
      </c>
      <c r="E100" s="71">
        <v>115475</v>
      </c>
      <c r="F100" s="69">
        <v>0.30138888888888887</v>
      </c>
      <c r="G100" s="69">
        <v>0.33333333333333331</v>
      </c>
      <c r="H100" s="69">
        <v>0.16666666666666666</v>
      </c>
      <c r="I100" s="70">
        <v>0.16666666666666666</v>
      </c>
    </row>
    <row r="101" spans="2:9">
      <c r="B101" s="64" t="s">
        <v>56</v>
      </c>
      <c r="C101" s="65">
        <v>71124</v>
      </c>
      <c r="D101" s="66">
        <v>13</v>
      </c>
      <c r="E101" s="67">
        <v>2732627</v>
      </c>
      <c r="F101" s="69">
        <v>0.39468864468864473</v>
      </c>
      <c r="G101" s="72">
        <v>0.30769230769230771</v>
      </c>
      <c r="H101" s="69">
        <v>0.23076923076923078</v>
      </c>
      <c r="I101" s="74">
        <v>0.30769230769230771</v>
      </c>
    </row>
    <row r="102" spans="2:9">
      <c r="B102" s="64" t="s">
        <v>72</v>
      </c>
      <c r="C102" s="65">
        <v>47761</v>
      </c>
      <c r="D102" s="65">
        <v>4</v>
      </c>
      <c r="E102" s="71">
        <v>23594</v>
      </c>
      <c r="F102" s="72">
        <v>0.625</v>
      </c>
      <c r="G102" s="72">
        <v>0.25</v>
      </c>
      <c r="H102" s="69">
        <v>0.25</v>
      </c>
      <c r="I102" s="74">
        <v>0</v>
      </c>
    </row>
    <row r="103" spans="2:9">
      <c r="B103" s="64" t="s">
        <v>73</v>
      </c>
      <c r="C103" s="65">
        <v>75000</v>
      </c>
      <c r="D103" s="65">
        <v>4</v>
      </c>
      <c r="E103" s="87">
        <v>13265</v>
      </c>
      <c r="F103" s="72">
        <v>0.5</v>
      </c>
      <c r="G103" s="69">
        <v>0.5</v>
      </c>
      <c r="H103" s="69">
        <v>0.25</v>
      </c>
      <c r="I103" s="74">
        <v>0.25</v>
      </c>
    </row>
    <row r="104" spans="2:9">
      <c r="B104" s="64" t="s">
        <v>76</v>
      </c>
      <c r="C104" s="65">
        <v>72190</v>
      </c>
      <c r="D104" s="65">
        <v>3</v>
      </c>
      <c r="E104" s="87">
        <v>269005</v>
      </c>
      <c r="F104" s="72">
        <v>0.26666666666666666</v>
      </c>
      <c r="G104" s="68">
        <v>0.66666666666666663</v>
      </c>
      <c r="H104" s="68">
        <v>0.33333333333333331</v>
      </c>
      <c r="I104" s="73">
        <v>0.33333333333333331</v>
      </c>
    </row>
    <row r="105" spans="2:9">
      <c r="B105" s="64" t="s">
        <v>96</v>
      </c>
      <c r="C105" s="65">
        <v>35130</v>
      </c>
      <c r="D105" s="65">
        <v>3</v>
      </c>
      <c r="E105" s="71">
        <v>136834</v>
      </c>
      <c r="F105" s="69">
        <v>0.19166666666666665</v>
      </c>
      <c r="G105" s="72">
        <v>0</v>
      </c>
      <c r="H105" s="68">
        <v>0.33333333333333331</v>
      </c>
      <c r="I105" s="70">
        <v>0</v>
      </c>
    </row>
    <row r="106" spans="2:9">
      <c r="B106" s="64" t="s">
        <v>97</v>
      </c>
      <c r="C106" s="65">
        <v>58131</v>
      </c>
      <c r="D106" s="65">
        <v>3</v>
      </c>
      <c r="E106" s="87">
        <v>50788</v>
      </c>
      <c r="F106" s="69">
        <v>0.19444444444444442</v>
      </c>
      <c r="G106" s="69">
        <v>0</v>
      </c>
      <c r="H106" s="68">
        <v>0.33333333333333331</v>
      </c>
      <c r="I106" s="74">
        <v>0</v>
      </c>
    </row>
    <row r="107" spans="2:9">
      <c r="B107" s="75" t="s">
        <v>81</v>
      </c>
      <c r="C107" s="76">
        <v>68201</v>
      </c>
      <c r="D107" s="76">
        <v>3</v>
      </c>
      <c r="E107" s="101">
        <v>36725</v>
      </c>
      <c r="F107" s="78">
        <v>0.25757575757575757</v>
      </c>
      <c r="G107" s="78">
        <v>0.33333333333333331</v>
      </c>
      <c r="H107" s="80">
        <v>0.33333333333333331</v>
      </c>
      <c r="I107" s="81">
        <v>0</v>
      </c>
    </row>
    <row r="109" spans="2:9" ht="31">
      <c r="B109" s="94" t="s">
        <v>47</v>
      </c>
      <c r="C109" s="95" t="s">
        <v>48</v>
      </c>
      <c r="D109" s="95" t="s">
        <v>49</v>
      </c>
      <c r="E109" s="96" t="s">
        <v>50</v>
      </c>
      <c r="F109" s="97" t="s">
        <v>51</v>
      </c>
      <c r="G109" s="97" t="s">
        <v>52</v>
      </c>
      <c r="H109" s="97" t="s">
        <v>53</v>
      </c>
      <c r="I109" s="98" t="s">
        <v>54</v>
      </c>
    </row>
    <row r="110" spans="2:9">
      <c r="B110" s="64" t="s">
        <v>57</v>
      </c>
      <c r="C110" s="65">
        <v>81300</v>
      </c>
      <c r="D110" s="65">
        <v>3</v>
      </c>
      <c r="E110" s="67">
        <v>2093250</v>
      </c>
      <c r="F110" s="72">
        <v>0</v>
      </c>
      <c r="G110" s="72">
        <v>0</v>
      </c>
      <c r="H110" s="68">
        <v>1</v>
      </c>
      <c r="I110" s="74">
        <v>0</v>
      </c>
    </row>
    <row r="111" spans="2:9">
      <c r="B111" s="64" t="s">
        <v>58</v>
      </c>
      <c r="C111" s="65">
        <v>45110</v>
      </c>
      <c r="D111" s="66">
        <v>17</v>
      </c>
      <c r="E111" s="71">
        <v>1952326</v>
      </c>
      <c r="F111" s="69">
        <v>0.14117647058823532</v>
      </c>
      <c r="G111" s="69">
        <v>0.11764705882352941</v>
      </c>
      <c r="H111" s="69">
        <v>0.6470588235294118</v>
      </c>
      <c r="I111" s="70">
        <v>0</v>
      </c>
    </row>
    <row r="112" spans="2:9">
      <c r="B112" s="64" t="s">
        <v>61</v>
      </c>
      <c r="C112" s="65">
        <v>61100</v>
      </c>
      <c r="D112" s="65">
        <v>5</v>
      </c>
      <c r="E112" s="71">
        <v>1388640</v>
      </c>
      <c r="F112" s="69">
        <v>7.857142857142857E-2</v>
      </c>
      <c r="G112" s="69">
        <v>0</v>
      </c>
      <c r="H112" s="69">
        <v>0.6</v>
      </c>
      <c r="I112" s="70">
        <v>0</v>
      </c>
    </row>
    <row r="113" spans="2:9">
      <c r="B113" s="64" t="s">
        <v>64</v>
      </c>
      <c r="C113" s="65">
        <v>71129</v>
      </c>
      <c r="D113" s="65">
        <v>3</v>
      </c>
      <c r="E113" s="87">
        <v>888889</v>
      </c>
      <c r="F113" s="69">
        <v>0</v>
      </c>
      <c r="G113" s="72">
        <v>0</v>
      </c>
      <c r="H113" s="68">
        <v>1</v>
      </c>
      <c r="I113" s="74">
        <v>0</v>
      </c>
    </row>
    <row r="114" spans="2:9">
      <c r="B114" s="64" t="s">
        <v>98</v>
      </c>
      <c r="C114" s="65">
        <v>77110</v>
      </c>
      <c r="D114" s="65">
        <v>5</v>
      </c>
      <c r="E114" s="71">
        <v>435505</v>
      </c>
      <c r="F114" s="68">
        <v>0.16666666666666666</v>
      </c>
      <c r="G114" s="68">
        <v>0.2</v>
      </c>
      <c r="H114" s="69">
        <v>0.6</v>
      </c>
      <c r="I114" s="74">
        <v>0</v>
      </c>
    </row>
    <row r="115" spans="2:9">
      <c r="B115" s="64" t="s">
        <v>67</v>
      </c>
      <c r="C115" s="65">
        <v>47522</v>
      </c>
      <c r="D115" s="65">
        <v>9</v>
      </c>
      <c r="E115" s="87">
        <v>420965</v>
      </c>
      <c r="F115" s="72">
        <v>3.7037037037037035E-2</v>
      </c>
      <c r="G115" s="69">
        <v>0</v>
      </c>
      <c r="H115" s="69">
        <v>0.88888888888888884</v>
      </c>
      <c r="I115" s="74">
        <v>0</v>
      </c>
    </row>
    <row r="116" spans="2:9">
      <c r="B116" s="64" t="s">
        <v>94</v>
      </c>
      <c r="C116" s="65">
        <v>78200</v>
      </c>
      <c r="D116" s="65">
        <v>5</v>
      </c>
      <c r="E116" s="87">
        <v>414518</v>
      </c>
      <c r="F116" s="72">
        <v>0.13333333333333333</v>
      </c>
      <c r="G116" s="72">
        <v>0</v>
      </c>
      <c r="H116" s="69">
        <v>0.6</v>
      </c>
      <c r="I116" s="74">
        <v>0</v>
      </c>
    </row>
    <row r="117" spans="2:9">
      <c r="B117" s="64" t="s">
        <v>95</v>
      </c>
      <c r="C117" s="65">
        <v>47300</v>
      </c>
      <c r="D117" s="65">
        <v>4</v>
      </c>
      <c r="E117" s="71">
        <v>361612</v>
      </c>
      <c r="F117" s="69">
        <v>8.3333333333333329E-2</v>
      </c>
      <c r="G117" s="72">
        <v>0</v>
      </c>
      <c r="H117" s="72">
        <v>0.75</v>
      </c>
      <c r="I117" s="70">
        <v>0</v>
      </c>
    </row>
    <row r="118" spans="2:9">
      <c r="B118" s="64" t="s">
        <v>83</v>
      </c>
      <c r="C118" s="65">
        <v>2102</v>
      </c>
      <c r="D118" s="65">
        <v>5</v>
      </c>
      <c r="E118" s="87">
        <v>343582</v>
      </c>
      <c r="F118" s="72">
        <v>0</v>
      </c>
      <c r="G118" s="69">
        <v>0</v>
      </c>
      <c r="H118" s="68">
        <v>1</v>
      </c>
      <c r="I118" s="74">
        <v>0</v>
      </c>
    </row>
    <row r="119" spans="2:9">
      <c r="B119" s="75" t="s">
        <v>69</v>
      </c>
      <c r="C119" s="76">
        <v>43120</v>
      </c>
      <c r="D119" s="76">
        <v>9</v>
      </c>
      <c r="E119" s="77">
        <v>291064</v>
      </c>
      <c r="F119" s="78">
        <v>0</v>
      </c>
      <c r="G119" s="78">
        <v>0</v>
      </c>
      <c r="H119" s="80">
        <v>1</v>
      </c>
      <c r="I119" s="81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BF27-5864-44EE-9743-AA5F22C38603}">
  <dimension ref="C2:G6"/>
  <sheetViews>
    <sheetView zoomScale="90" zoomScaleNormal="90" workbookViewId="0">
      <selection activeCell="C3" sqref="C3"/>
    </sheetView>
  </sheetViews>
  <sheetFormatPr defaultRowHeight="14.5"/>
  <cols>
    <col min="3" max="3" width="33.7265625" bestFit="1" customWidth="1"/>
    <col min="4" max="4" width="18.90625" bestFit="1" customWidth="1"/>
    <col min="5" max="5" width="8.81640625" bestFit="1" customWidth="1"/>
    <col min="6" max="6" width="10.54296875" customWidth="1"/>
    <col min="7" max="7" width="9.08984375" customWidth="1"/>
  </cols>
  <sheetData>
    <row r="2" spans="3:7" ht="18.5">
      <c r="C2" s="13" t="s">
        <v>39</v>
      </c>
      <c r="D2" s="13" t="s">
        <v>37</v>
      </c>
      <c r="E2" s="13" t="s">
        <v>1</v>
      </c>
      <c r="F2" s="13" t="s">
        <v>38</v>
      </c>
      <c r="G2" s="13" t="s">
        <v>13</v>
      </c>
    </row>
    <row r="3" spans="3:7" ht="18.5">
      <c r="C3" s="113" t="s">
        <v>2</v>
      </c>
      <c r="D3" s="14">
        <v>1607375786</v>
      </c>
      <c r="E3" s="15">
        <v>0.21291052992088016</v>
      </c>
      <c r="F3" s="16">
        <v>604</v>
      </c>
      <c r="G3" s="15">
        <v>0.10816618911174786</v>
      </c>
    </row>
    <row r="4" spans="3:7" ht="18.5">
      <c r="C4" s="17" t="s">
        <v>31</v>
      </c>
      <c r="D4" s="14">
        <v>2831063576</v>
      </c>
      <c r="E4" s="15">
        <v>0.37499833670249277</v>
      </c>
      <c r="F4" s="16">
        <v>3476</v>
      </c>
      <c r="G4" s="15">
        <v>0.6224928366762178</v>
      </c>
    </row>
    <row r="5" spans="3:7" ht="18.5">
      <c r="C5" s="18" t="s">
        <v>32</v>
      </c>
      <c r="D5" s="14">
        <v>194367471</v>
      </c>
      <c r="E5" s="15">
        <v>2.5745616930670439E-2</v>
      </c>
      <c r="F5" s="16">
        <v>701</v>
      </c>
      <c r="G5" s="15">
        <v>0.12553724928366763</v>
      </c>
    </row>
    <row r="6" spans="3:7" ht="18.5">
      <c r="C6" s="19" t="s">
        <v>0</v>
      </c>
      <c r="D6" s="14">
        <v>2916729522</v>
      </c>
      <c r="E6" s="15">
        <v>0.38089516670911577</v>
      </c>
      <c r="F6" s="16">
        <v>803</v>
      </c>
      <c r="G6" s="15">
        <v>0.13477971728485058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45D7-BE76-4B34-9035-F140164904DF}">
  <dimension ref="B2:F12"/>
  <sheetViews>
    <sheetView zoomScale="80" zoomScaleNormal="80" workbookViewId="0">
      <selection activeCell="B12" sqref="B12"/>
    </sheetView>
  </sheetViews>
  <sheetFormatPr defaultRowHeight="14.5"/>
  <cols>
    <col min="2" max="2" width="23.81640625" bestFit="1" customWidth="1"/>
    <col min="3" max="3" width="20.7265625" customWidth="1"/>
    <col min="4" max="4" width="10.7265625" customWidth="1"/>
    <col min="5" max="5" width="13.7265625" customWidth="1"/>
    <col min="6" max="6" width="10.7265625" customWidth="1"/>
  </cols>
  <sheetData>
    <row r="2" spans="2:6" ht="18.5">
      <c r="B2" s="34" t="s">
        <v>35</v>
      </c>
      <c r="C2" s="30" t="s">
        <v>37</v>
      </c>
      <c r="D2" s="30" t="s">
        <v>1</v>
      </c>
      <c r="E2" s="30" t="s">
        <v>38</v>
      </c>
      <c r="F2" s="30" t="s">
        <v>13</v>
      </c>
    </row>
    <row r="3" spans="2:6" ht="18.5">
      <c r="B3" s="113" t="s">
        <v>2</v>
      </c>
      <c r="C3" s="31">
        <v>1607375786</v>
      </c>
      <c r="D3" s="32">
        <v>0.21291052992088016</v>
      </c>
      <c r="E3" s="33">
        <v>604</v>
      </c>
      <c r="F3" s="32">
        <v>0.10816618911174786</v>
      </c>
    </row>
    <row r="4" spans="2:6" ht="18.5">
      <c r="B4" s="19" t="s">
        <v>3</v>
      </c>
      <c r="C4" s="31">
        <v>5942160569</v>
      </c>
      <c r="D4" s="32">
        <v>0.78708947007911989</v>
      </c>
      <c r="E4" s="33">
        <v>4980</v>
      </c>
      <c r="F4" s="32">
        <v>0.8918338108882522</v>
      </c>
    </row>
    <row r="6" spans="2:6" ht="18.5">
      <c r="B6" s="35" t="s">
        <v>5</v>
      </c>
      <c r="C6" s="36" t="s">
        <v>37</v>
      </c>
      <c r="D6" s="36" t="s">
        <v>1</v>
      </c>
      <c r="E6" s="36" t="s">
        <v>38</v>
      </c>
      <c r="F6" s="37" t="s">
        <v>1</v>
      </c>
    </row>
    <row r="7" spans="2:6" ht="18.5">
      <c r="B7" s="112" t="s">
        <v>2</v>
      </c>
      <c r="C7" s="20">
        <v>55131910790</v>
      </c>
      <c r="D7" s="21">
        <v>0.21165200256643973</v>
      </c>
      <c r="E7" s="22">
        <v>3904</v>
      </c>
      <c r="F7" s="23">
        <v>7.7563427572368032E-2</v>
      </c>
    </row>
    <row r="8" spans="2:6" ht="18.5">
      <c r="B8" s="28" t="s">
        <v>3</v>
      </c>
      <c r="C8" s="24">
        <v>196227844812</v>
      </c>
      <c r="D8" s="25">
        <v>0.7806653230627133</v>
      </c>
      <c r="E8" s="26">
        <v>46429</v>
      </c>
      <c r="F8" s="27">
        <v>0.922436572427632</v>
      </c>
    </row>
    <row r="10" spans="2:6" ht="18.5">
      <c r="B10" s="35" t="s">
        <v>7</v>
      </c>
      <c r="C10" s="36" t="s">
        <v>37</v>
      </c>
      <c r="D10" s="36" t="s">
        <v>1</v>
      </c>
      <c r="E10" s="36" t="s">
        <v>38</v>
      </c>
      <c r="F10" s="37" t="s">
        <v>1</v>
      </c>
    </row>
    <row r="11" spans="2:6" ht="18.5">
      <c r="B11" s="112" t="s">
        <v>2</v>
      </c>
      <c r="C11" s="20">
        <v>131903007950</v>
      </c>
      <c r="D11" s="21">
        <v>0.21165200256643973</v>
      </c>
      <c r="E11" s="22">
        <v>8796</v>
      </c>
      <c r="F11" s="23">
        <v>8.272826454986644E-2</v>
      </c>
    </row>
    <row r="12" spans="2:6" ht="18.5">
      <c r="B12" s="29" t="s">
        <v>3</v>
      </c>
      <c r="C12" s="24">
        <v>491303984427</v>
      </c>
      <c r="D12" s="25">
        <v>0.78834799743356021</v>
      </c>
      <c r="E12" s="26">
        <v>97528</v>
      </c>
      <c r="F12" s="27">
        <v>0.91727173545013352</v>
      </c>
    </row>
  </sheetData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A42B4-F5CA-4998-B567-41AA507FD975}">
  <dimension ref="B2:F15"/>
  <sheetViews>
    <sheetView zoomScale="70" zoomScaleNormal="70" workbookViewId="0">
      <selection activeCell="B13" sqref="B13"/>
    </sheetView>
  </sheetViews>
  <sheetFormatPr defaultRowHeight="14.5"/>
  <cols>
    <col min="2" max="2" width="23.81640625" bestFit="1" customWidth="1"/>
    <col min="3" max="3" width="20.7265625" customWidth="1"/>
    <col min="4" max="4" width="10.7265625" customWidth="1"/>
    <col min="5" max="5" width="13.7265625" customWidth="1"/>
    <col min="6" max="6" width="10.7265625" customWidth="1"/>
  </cols>
  <sheetData>
    <row r="2" spans="2:6" ht="18.5">
      <c r="B2" s="34" t="s">
        <v>35</v>
      </c>
      <c r="C2" s="30" t="s">
        <v>37</v>
      </c>
      <c r="D2" s="30" t="s">
        <v>1</v>
      </c>
      <c r="E2" s="30" t="s">
        <v>38</v>
      </c>
      <c r="F2" s="30" t="s">
        <v>13</v>
      </c>
    </row>
    <row r="3" spans="2:6" ht="18.5">
      <c r="B3" s="113" t="s">
        <v>8</v>
      </c>
      <c r="C3" s="31">
        <v>267580163</v>
      </c>
      <c r="D3" s="32">
        <v>0.16600000000000001</v>
      </c>
      <c r="E3" s="33">
        <v>188</v>
      </c>
      <c r="F3" s="32">
        <v>0.31125827814569534</v>
      </c>
    </row>
    <row r="4" spans="2:6" ht="18.5">
      <c r="B4" s="19" t="s">
        <v>9</v>
      </c>
      <c r="C4" s="31">
        <v>1203439686</v>
      </c>
      <c r="D4" s="32">
        <v>0.7486984042448428</v>
      </c>
      <c r="E4" s="33">
        <v>210</v>
      </c>
      <c r="F4" s="32">
        <v>0.34768211920529801</v>
      </c>
    </row>
    <row r="5" spans="2:6" ht="18.5">
      <c r="B5" s="39" t="s">
        <v>40</v>
      </c>
      <c r="C5" s="31">
        <v>136355937</v>
      </c>
      <c r="D5" s="32">
        <f>1-D4-D3</f>
        <v>8.5301595755157195E-2</v>
      </c>
      <c r="E5" s="33">
        <v>206</v>
      </c>
      <c r="F5" s="32">
        <f>1-F4-F3</f>
        <v>0.34105960264900664</v>
      </c>
    </row>
    <row r="7" spans="2:6" ht="18.5">
      <c r="B7" s="35" t="s">
        <v>5</v>
      </c>
      <c r="C7" s="36" t="s">
        <v>37</v>
      </c>
      <c r="D7" s="36" t="s">
        <v>1</v>
      </c>
      <c r="E7" s="36" t="s">
        <v>38</v>
      </c>
      <c r="F7" s="37" t="s">
        <v>1</v>
      </c>
    </row>
    <row r="8" spans="2:6" ht="18.5">
      <c r="B8" s="112" t="s">
        <v>8</v>
      </c>
      <c r="C8" s="20">
        <v>20350755334</v>
      </c>
      <c r="D8" s="21">
        <f>C8/(C8+C10+C9)</f>
        <v>0.36912842385450723</v>
      </c>
      <c r="E8" s="22">
        <v>803</v>
      </c>
      <c r="F8" s="23">
        <f>E8/(E8+E10+E9)</f>
        <v>0.20568647540983606</v>
      </c>
    </row>
    <row r="9" spans="2:6" ht="18.5">
      <c r="B9" s="28" t="s">
        <v>9</v>
      </c>
      <c r="C9" s="20">
        <v>27080215765</v>
      </c>
      <c r="D9" s="21">
        <f>C9/(C9+C8+C10)</f>
        <v>0.49118950126995953</v>
      </c>
      <c r="E9" s="22">
        <v>1153</v>
      </c>
      <c r="F9" s="23">
        <f>E9/(E9+E8+E10)</f>
        <v>0.29533811475409838</v>
      </c>
    </row>
    <row r="10" spans="2:6" ht="18.5">
      <c r="B10" s="39" t="s">
        <v>40</v>
      </c>
      <c r="C10" s="24">
        <v>7700939691</v>
      </c>
      <c r="D10" s="25">
        <f>C10/(C10+C9+C8)</f>
        <v>0.13968207487553325</v>
      </c>
      <c r="E10" s="26">
        <v>1948</v>
      </c>
      <c r="F10" s="27">
        <f>E10/(E10+E9+E8)</f>
        <v>0.49897540983606559</v>
      </c>
    </row>
    <row r="11" spans="2:6">
      <c r="B11" s="38" t="s">
        <v>41</v>
      </c>
    </row>
    <row r="12" spans="2:6" ht="18.5">
      <c r="B12" s="35" t="s">
        <v>7</v>
      </c>
      <c r="C12" s="36" t="s">
        <v>37</v>
      </c>
      <c r="D12" s="36" t="s">
        <v>1</v>
      </c>
      <c r="E12" s="36" t="s">
        <v>38</v>
      </c>
      <c r="F12" s="37" t="s">
        <v>1</v>
      </c>
    </row>
    <row r="13" spans="2:6" ht="18.5">
      <c r="B13" s="112" t="s">
        <v>8</v>
      </c>
      <c r="C13" s="20">
        <v>46080630763</v>
      </c>
      <c r="D13" s="21">
        <v>0.34935238763067195</v>
      </c>
      <c r="E13" s="22">
        <v>1942</v>
      </c>
      <c r="F13" s="23">
        <v>0.22078217371532516</v>
      </c>
    </row>
    <row r="14" spans="2:6" ht="18.5">
      <c r="B14" s="29" t="s">
        <v>9</v>
      </c>
      <c r="C14" s="24">
        <v>66169003051</v>
      </c>
      <c r="D14" s="25">
        <v>0.50164893188851645</v>
      </c>
      <c r="E14" s="26">
        <v>2921</v>
      </c>
      <c r="F14" s="27">
        <v>0.33208276489313326</v>
      </c>
    </row>
    <row r="15" spans="2:6" ht="18.5">
      <c r="B15" s="39" t="s">
        <v>40</v>
      </c>
      <c r="C15" s="24">
        <v>19653374136</v>
      </c>
      <c r="D15" s="25">
        <v>0.14899868048081158</v>
      </c>
      <c r="E15" s="26">
        <v>3933</v>
      </c>
      <c r="F15" s="27">
        <v>0.44713506139154163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313A-FB5D-459D-A91B-FFFA58E1A155}">
  <dimension ref="B3:F32"/>
  <sheetViews>
    <sheetView topLeftCell="A6" zoomScale="60" zoomScaleNormal="60" workbookViewId="0">
      <selection activeCell="B25" sqref="B25"/>
    </sheetView>
  </sheetViews>
  <sheetFormatPr defaultRowHeight="14.5"/>
  <cols>
    <col min="2" max="2" width="23.81640625" bestFit="1" customWidth="1"/>
    <col min="3" max="3" width="22.54296875" bestFit="1" customWidth="1"/>
    <col min="4" max="4" width="10.7265625" customWidth="1"/>
    <col min="5" max="5" width="13.7265625" customWidth="1"/>
    <col min="6" max="6" width="10.7265625" customWidth="1"/>
    <col min="16" max="16" width="22.08984375" bestFit="1" customWidth="1"/>
    <col min="17" max="17" width="21.1796875" bestFit="1" customWidth="1"/>
    <col min="18" max="18" width="7.81640625" bestFit="1" customWidth="1"/>
    <col min="19" max="19" width="8.90625" bestFit="1" customWidth="1"/>
    <col min="20" max="20" width="7.81640625" bestFit="1" customWidth="1"/>
  </cols>
  <sheetData>
    <row r="3" spans="2:6">
      <c r="B3" s="38" t="s">
        <v>41</v>
      </c>
    </row>
    <row r="5" spans="2:6" ht="18.5">
      <c r="B5" s="35" t="s">
        <v>12</v>
      </c>
      <c r="C5" s="36" t="s">
        <v>37</v>
      </c>
      <c r="D5" s="36" t="s">
        <v>13</v>
      </c>
      <c r="E5" s="36" t="s">
        <v>38</v>
      </c>
      <c r="F5" s="37" t="s">
        <v>1</v>
      </c>
    </row>
    <row r="6" spans="2:6" ht="18.5">
      <c r="B6" s="40" t="s">
        <v>14</v>
      </c>
      <c r="C6" s="20">
        <v>506191310</v>
      </c>
      <c r="D6" s="21">
        <v>0.23744231736032084</v>
      </c>
      <c r="E6" s="22">
        <v>54</v>
      </c>
      <c r="F6" s="23">
        <v>0.22594142259414227</v>
      </c>
    </row>
    <row r="7" spans="2:6" ht="18.5">
      <c r="B7" s="41" t="s">
        <v>15</v>
      </c>
      <c r="C7" s="20">
        <v>769324874</v>
      </c>
      <c r="D7" s="21">
        <v>0.30201378067917983</v>
      </c>
      <c r="E7" s="22">
        <v>62</v>
      </c>
      <c r="F7" s="23">
        <v>0.13449023861171366</v>
      </c>
    </row>
    <row r="8" spans="2:6" ht="18.5">
      <c r="B8" s="114" t="s">
        <v>16</v>
      </c>
      <c r="C8" s="24">
        <v>79058169</v>
      </c>
      <c r="D8" s="25">
        <v>7.7161705048754872E-2</v>
      </c>
      <c r="E8" s="26">
        <v>310</v>
      </c>
      <c r="F8" s="27">
        <v>9.5679012345679007E-2</v>
      </c>
    </row>
    <row r="9" spans="2:6" ht="18.5">
      <c r="B9" s="116" t="s">
        <v>17</v>
      </c>
      <c r="C9" s="20">
        <v>12063250</v>
      </c>
      <c r="D9" s="21">
        <v>0.10968577517908085</v>
      </c>
      <c r="E9" s="22">
        <v>33</v>
      </c>
      <c r="F9" s="23">
        <v>0.11743772241992882</v>
      </c>
    </row>
    <row r="10" spans="2:6" ht="18.5">
      <c r="B10" s="115" t="s">
        <v>18</v>
      </c>
      <c r="C10" s="20">
        <v>240738183</v>
      </c>
      <c r="D10" s="21">
        <v>0.13868910641006785</v>
      </c>
      <c r="E10" s="22">
        <v>145</v>
      </c>
      <c r="F10" s="23">
        <v>0.10638297872340426</v>
      </c>
    </row>
    <row r="12" spans="2:6" ht="18.5">
      <c r="B12" s="35" t="s">
        <v>19</v>
      </c>
      <c r="C12" s="36" t="s">
        <v>37</v>
      </c>
      <c r="D12" s="36" t="s">
        <v>13</v>
      </c>
      <c r="E12" s="36" t="s">
        <v>38</v>
      </c>
      <c r="F12" s="37" t="s">
        <v>1</v>
      </c>
    </row>
    <row r="13" spans="2:6" ht="18.5">
      <c r="B13" s="43" t="s">
        <v>14</v>
      </c>
      <c r="C13" s="20">
        <v>1625658293</v>
      </c>
      <c r="D13" s="21">
        <v>0.56091222210428204</v>
      </c>
      <c r="E13" s="22">
        <v>185</v>
      </c>
      <c r="F13" s="23">
        <v>0.77405857740585771</v>
      </c>
    </row>
    <row r="14" spans="2:6" ht="18.5">
      <c r="B14" s="44" t="s">
        <v>15</v>
      </c>
      <c r="C14" s="20">
        <v>1777992246</v>
      </c>
      <c r="D14" s="21">
        <v>0.67016717288625705</v>
      </c>
      <c r="E14" s="22">
        <v>399</v>
      </c>
      <c r="F14" s="23">
        <v>0.86550976138828628</v>
      </c>
    </row>
    <row r="15" spans="2:6" ht="18.5">
      <c r="B15" s="42" t="s">
        <v>16</v>
      </c>
      <c r="C15" s="24">
        <v>1495073585</v>
      </c>
      <c r="D15" s="25">
        <v>0.89461050721770929</v>
      </c>
      <c r="E15" s="26">
        <v>1218</v>
      </c>
      <c r="F15" s="27">
        <v>0.8936170212765957</v>
      </c>
    </row>
    <row r="16" spans="2:6" ht="18.5">
      <c r="B16" s="45" t="s">
        <v>17</v>
      </c>
      <c r="C16" s="20">
        <v>945519618</v>
      </c>
      <c r="D16" s="21">
        <v>0.84440575160441689</v>
      </c>
      <c r="E16" s="22">
        <v>2930</v>
      </c>
      <c r="F16" s="23">
        <v>0.90432098765432101</v>
      </c>
    </row>
    <row r="17" spans="2:6" ht="18.5">
      <c r="B17" s="46" t="s">
        <v>18</v>
      </c>
      <c r="C17" s="20">
        <v>97916827</v>
      </c>
      <c r="D17" s="21">
        <v>0.75578718874811301</v>
      </c>
      <c r="E17" s="22">
        <v>248</v>
      </c>
      <c r="F17" s="23">
        <v>0.88256227758007122</v>
      </c>
    </row>
    <row r="20" spans="2:6" ht="18.5">
      <c r="B20" s="35" t="s">
        <v>12</v>
      </c>
      <c r="C20" s="36" t="s">
        <v>37</v>
      </c>
      <c r="D20" s="36" t="s">
        <v>13</v>
      </c>
      <c r="E20" s="36" t="s">
        <v>38</v>
      </c>
      <c r="F20" s="37" t="s">
        <v>1</v>
      </c>
    </row>
    <row r="21" spans="2:6" ht="18.5">
      <c r="B21" s="40" t="s">
        <v>14</v>
      </c>
      <c r="C21" s="20">
        <v>84628424328</v>
      </c>
      <c r="D21" s="21">
        <v>0.30585344221648447</v>
      </c>
      <c r="E21" s="22">
        <v>165</v>
      </c>
      <c r="F21" s="23">
        <v>0.19642857142857142</v>
      </c>
    </row>
    <row r="22" spans="2:6" ht="18.5">
      <c r="B22" s="41" t="s">
        <v>15</v>
      </c>
      <c r="C22" s="20">
        <v>26033871724</v>
      </c>
      <c r="D22" s="21">
        <v>0.17400841468859199</v>
      </c>
      <c r="E22" s="22">
        <v>536</v>
      </c>
      <c r="F22" s="23">
        <v>0.13918462736951442</v>
      </c>
    </row>
    <row r="23" spans="2:6" ht="18.5">
      <c r="B23" s="114" t="s">
        <v>16</v>
      </c>
      <c r="C23" s="24">
        <v>14044959592</v>
      </c>
      <c r="D23" s="25">
        <v>0.11881475705249739</v>
      </c>
      <c r="E23" s="26">
        <v>1837</v>
      </c>
      <c r="F23" s="27">
        <v>9.5961970433056473E-2</v>
      </c>
    </row>
    <row r="24" spans="2:6" ht="18.5">
      <c r="B24" s="116" t="s">
        <v>17</v>
      </c>
      <c r="C24" s="20">
        <v>5828608668</v>
      </c>
      <c r="D24" s="21">
        <v>8.8650921190867676E-2</v>
      </c>
      <c r="E24" s="22">
        <v>5669</v>
      </c>
      <c r="F24" s="23">
        <v>7.5448846773227565E-2</v>
      </c>
    </row>
    <row r="25" spans="2:6" ht="18.5">
      <c r="B25" s="115" t="s">
        <v>18</v>
      </c>
      <c r="C25" s="20">
        <v>1367143638</v>
      </c>
      <c r="D25" s="21">
        <v>0.10564004101634408</v>
      </c>
      <c r="E25" s="22">
        <v>589</v>
      </c>
      <c r="F25" s="23">
        <v>8.0103359173126609E-2</v>
      </c>
    </row>
    <row r="27" spans="2:6" ht="18.5">
      <c r="B27" s="35" t="s">
        <v>19</v>
      </c>
      <c r="C27" s="36" t="s">
        <v>37</v>
      </c>
      <c r="D27" s="36" t="s">
        <v>13</v>
      </c>
      <c r="E27" s="36" t="s">
        <v>38</v>
      </c>
      <c r="F27" s="37" t="s">
        <v>1</v>
      </c>
    </row>
    <row r="28" spans="2:6" ht="18.5">
      <c r="B28" s="43" t="s">
        <v>14</v>
      </c>
      <c r="C28" s="20">
        <v>192067576589</v>
      </c>
      <c r="D28" s="21">
        <v>0.8035714285714286</v>
      </c>
      <c r="E28" s="22">
        <v>675</v>
      </c>
      <c r="F28" s="23">
        <v>0.69414655778351553</v>
      </c>
    </row>
    <row r="29" spans="2:6" ht="18.5">
      <c r="B29" s="44" t="s">
        <v>15</v>
      </c>
      <c r="C29" s="20">
        <v>123578845400</v>
      </c>
      <c r="D29" s="21">
        <v>0.86081537263048558</v>
      </c>
      <c r="E29" s="22">
        <v>3315</v>
      </c>
      <c r="F29" s="23">
        <v>0.82599158531140804</v>
      </c>
    </row>
    <row r="30" spans="2:6" ht="18.5">
      <c r="B30" s="42" t="s">
        <v>16</v>
      </c>
      <c r="C30" s="24">
        <v>104163922372</v>
      </c>
      <c r="D30" s="25">
        <v>0.90403802956694357</v>
      </c>
      <c r="E30" s="26">
        <v>17306</v>
      </c>
      <c r="F30" s="27">
        <v>0.88118524294750267</v>
      </c>
    </row>
    <row r="31" spans="2:6" ht="18.5">
      <c r="B31" s="45" t="s">
        <v>17</v>
      </c>
      <c r="C31" s="20">
        <v>59919254859</v>
      </c>
      <c r="D31" s="21">
        <v>0.92455115322677239</v>
      </c>
      <c r="E31" s="22">
        <v>69468</v>
      </c>
      <c r="F31" s="23">
        <v>0.9113490788091323</v>
      </c>
    </row>
    <row r="32" spans="2:6" ht="18.5">
      <c r="B32" s="46" t="s">
        <v>18</v>
      </c>
      <c r="C32" s="20">
        <v>11574385207</v>
      </c>
      <c r="D32" s="21">
        <v>0.91989664082687339</v>
      </c>
      <c r="E32" s="22">
        <v>6764</v>
      </c>
      <c r="F32" s="23">
        <v>0.89435995898365594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69A7-3BEC-480F-8478-970133C10F93}">
  <dimension ref="B2:S16"/>
  <sheetViews>
    <sheetView zoomScale="70" zoomScaleNormal="70" workbookViewId="0">
      <selection activeCell="B8" sqref="B8"/>
    </sheetView>
  </sheetViews>
  <sheetFormatPr defaultRowHeight="14.5"/>
  <cols>
    <col min="2" max="2" width="23.81640625" bestFit="1" customWidth="1"/>
    <col min="3" max="3" width="21.81640625" bestFit="1" customWidth="1"/>
    <col min="4" max="4" width="10.7265625" customWidth="1"/>
    <col min="5" max="5" width="13.7265625" customWidth="1"/>
    <col min="6" max="6" width="10.7265625" customWidth="1"/>
  </cols>
  <sheetData>
    <row r="2" spans="2:19" ht="18.5">
      <c r="B2" s="34" t="s">
        <v>21</v>
      </c>
      <c r="C2" s="30" t="s">
        <v>37</v>
      </c>
      <c r="D2" s="30" t="s">
        <v>13</v>
      </c>
      <c r="E2" s="30" t="s">
        <v>38</v>
      </c>
      <c r="F2" s="30" t="s">
        <v>1</v>
      </c>
      <c r="R2" s="21">
        <v>0.26050420168067229</v>
      </c>
      <c r="S2" s="21">
        <v>0.24204758931268849</v>
      </c>
    </row>
    <row r="3" spans="2:19" ht="18.5">
      <c r="B3" s="117" t="s">
        <v>22</v>
      </c>
      <c r="C3" s="31">
        <v>1376705061</v>
      </c>
      <c r="D3" s="32">
        <v>0.24204758931268849</v>
      </c>
      <c r="E3" s="33">
        <v>573</v>
      </c>
      <c r="F3" s="32">
        <v>0.10484903934126258</v>
      </c>
      <c r="R3" s="25">
        <v>0.73949579831932777</v>
      </c>
      <c r="S3" s="25">
        <v>0.75795241068731156</v>
      </c>
    </row>
    <row r="4" spans="2:19" ht="18.5">
      <c r="B4" s="118" t="s">
        <v>23</v>
      </c>
      <c r="C4" s="31">
        <v>4311040332</v>
      </c>
      <c r="D4" s="32">
        <v>0.75795241068731156</v>
      </c>
      <c r="E4" s="33">
        <v>4892</v>
      </c>
      <c r="F4" s="32">
        <v>0.89515096065873745</v>
      </c>
    </row>
    <row r="6" spans="2:19" ht="18.5">
      <c r="B6" s="35" t="s">
        <v>24</v>
      </c>
      <c r="C6" s="36" t="s">
        <v>37</v>
      </c>
      <c r="D6" s="36" t="s">
        <v>13</v>
      </c>
      <c r="E6" s="36" t="s">
        <v>38</v>
      </c>
      <c r="F6" s="37" t="s">
        <v>1</v>
      </c>
    </row>
    <row r="7" spans="2:19" ht="18.5">
      <c r="B7" s="48" t="s">
        <v>22</v>
      </c>
      <c r="C7" s="20">
        <v>230670725</v>
      </c>
      <c r="D7" s="21">
        <v>0.26050420168067229</v>
      </c>
      <c r="E7" s="22">
        <v>31</v>
      </c>
      <c r="F7" s="23">
        <v>0.12389722031532775</v>
      </c>
    </row>
    <row r="8" spans="2:19" ht="18.5">
      <c r="B8" s="47" t="s">
        <v>23</v>
      </c>
      <c r="C8" s="24">
        <v>1631120237</v>
      </c>
      <c r="D8" s="25">
        <v>0.73949579831932777</v>
      </c>
      <c r="E8" s="26">
        <v>88</v>
      </c>
      <c r="F8" s="27">
        <v>0.87610277968467221</v>
      </c>
    </row>
    <row r="10" spans="2:19" ht="18.5">
      <c r="B10" s="35" t="s">
        <v>21</v>
      </c>
      <c r="C10" s="36" t="s">
        <v>37</v>
      </c>
      <c r="D10" s="36" t="s">
        <v>13</v>
      </c>
      <c r="E10" s="36" t="s">
        <v>38</v>
      </c>
      <c r="F10" s="37" t="s">
        <v>1</v>
      </c>
    </row>
    <row r="11" spans="2:19" ht="18.5">
      <c r="B11" s="112" t="s">
        <v>22</v>
      </c>
      <c r="C11" s="20">
        <v>38197684865</v>
      </c>
      <c r="D11" s="21">
        <v>0.18678767277384481</v>
      </c>
      <c r="E11" s="22">
        <v>3764</v>
      </c>
      <c r="F11" s="23">
        <v>7.5770996054432729E-2</v>
      </c>
    </row>
    <row r="12" spans="2:19" ht="18.5">
      <c r="B12" s="28" t="s">
        <v>23</v>
      </c>
      <c r="C12" s="24">
        <v>166300204625</v>
      </c>
      <c r="D12" s="25">
        <v>0.81321232722615522</v>
      </c>
      <c r="E12" s="26">
        <v>45912</v>
      </c>
      <c r="F12" s="27">
        <v>0.92422900394556728</v>
      </c>
    </row>
    <row r="14" spans="2:19" ht="18.5">
      <c r="B14" s="35" t="s">
        <v>24</v>
      </c>
      <c r="C14" s="36" t="s">
        <v>37</v>
      </c>
      <c r="D14" s="36" t="s">
        <v>13</v>
      </c>
      <c r="E14" s="36" t="s">
        <v>38</v>
      </c>
      <c r="F14" s="37" t="s">
        <v>1</v>
      </c>
    </row>
    <row r="15" spans="2:19" ht="18.5">
      <c r="B15" s="112" t="s">
        <v>22</v>
      </c>
      <c r="C15" s="20">
        <v>16934225925</v>
      </c>
      <c r="D15" s="21">
        <v>0.36136473704498129</v>
      </c>
      <c r="E15" s="22">
        <v>140</v>
      </c>
      <c r="F15" s="23">
        <v>0.21308980213089801</v>
      </c>
    </row>
    <row r="16" spans="2:19" ht="18.5">
      <c r="B16" s="28" t="s">
        <v>23</v>
      </c>
      <c r="C16" s="24">
        <v>29927640187</v>
      </c>
      <c r="D16" s="25">
        <v>0.63863526295501871</v>
      </c>
      <c r="E16" s="26">
        <v>517</v>
      </c>
      <c r="F16" s="27">
        <v>0.78691019786910199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6ECE9-2E2B-49EA-A39A-391764443D8C}">
  <dimension ref="B2:U12"/>
  <sheetViews>
    <sheetView topLeftCell="C1" zoomScale="70" zoomScaleNormal="70" workbookViewId="0">
      <selection activeCell="Q2" sqref="Q2:U10"/>
    </sheetView>
  </sheetViews>
  <sheetFormatPr defaultRowHeight="14.5"/>
  <cols>
    <col min="2" max="2" width="37" bestFit="1" customWidth="1"/>
    <col min="3" max="3" width="21.81640625" bestFit="1" customWidth="1"/>
    <col min="4" max="4" width="10.7265625" customWidth="1"/>
    <col min="5" max="5" width="13.7265625" customWidth="1"/>
    <col min="6" max="6" width="10.7265625" customWidth="1"/>
    <col min="17" max="17" width="37" bestFit="1" customWidth="1"/>
  </cols>
  <sheetData>
    <row r="2" spans="2:21" ht="18.5">
      <c r="B2" s="34" t="s">
        <v>35</v>
      </c>
      <c r="C2" s="30" t="s">
        <v>37</v>
      </c>
      <c r="D2" s="30" t="s">
        <v>1</v>
      </c>
      <c r="E2" s="30" t="s">
        <v>38</v>
      </c>
      <c r="F2" s="30" t="s">
        <v>13</v>
      </c>
      <c r="Q2" s="21" t="s">
        <v>35</v>
      </c>
      <c r="S2" t="s">
        <v>1</v>
      </c>
      <c r="U2" t="s">
        <v>13</v>
      </c>
    </row>
    <row r="3" spans="2:21" ht="18.5">
      <c r="B3" s="17" t="s">
        <v>25</v>
      </c>
      <c r="C3" s="31">
        <v>2831063576</v>
      </c>
      <c r="D3" s="32">
        <v>0.37499833670249277</v>
      </c>
      <c r="E3" s="33">
        <v>3476</v>
      </c>
      <c r="F3" s="32">
        <v>0.6224928366762178</v>
      </c>
      <c r="Q3" t="s">
        <v>37</v>
      </c>
      <c r="R3">
        <v>2831063576</v>
      </c>
      <c r="S3" s="3">
        <v>0.37499833670249277</v>
      </c>
      <c r="T3">
        <v>3476</v>
      </c>
      <c r="U3" s="3">
        <v>2.5745616930670439E-2</v>
      </c>
    </row>
    <row r="4" spans="2:21" ht="18.5">
      <c r="B4" s="39" t="s">
        <v>32</v>
      </c>
      <c r="C4" s="31">
        <v>194367471</v>
      </c>
      <c r="D4" s="32">
        <v>2.5745616930670439E-2</v>
      </c>
      <c r="E4" s="33">
        <v>701</v>
      </c>
      <c r="F4" s="32">
        <v>0.12553724928366763</v>
      </c>
      <c r="Q4" t="s">
        <v>38</v>
      </c>
      <c r="R4">
        <v>194367471</v>
      </c>
      <c r="S4" s="3">
        <v>0.6224928366762178</v>
      </c>
      <c r="T4">
        <v>701</v>
      </c>
      <c r="U4" s="3">
        <v>0.12553724928366763</v>
      </c>
    </row>
    <row r="6" spans="2:21" ht="18.5">
      <c r="B6" s="35" t="s">
        <v>5</v>
      </c>
      <c r="C6" s="36" t="s">
        <v>37</v>
      </c>
      <c r="D6" s="36" t="s">
        <v>1</v>
      </c>
      <c r="E6" s="36" t="s">
        <v>38</v>
      </c>
      <c r="F6" s="37" t="s">
        <v>1</v>
      </c>
      <c r="Q6" t="s">
        <v>37</v>
      </c>
      <c r="R6">
        <v>2831063576</v>
      </c>
      <c r="S6" s="21">
        <v>0.39414333932544493</v>
      </c>
      <c r="T6">
        <v>3476</v>
      </c>
      <c r="U6" s="25">
        <v>4.4667850854286338E-2</v>
      </c>
    </row>
    <row r="7" spans="2:21" ht="18.5">
      <c r="B7" s="49" t="s">
        <v>25</v>
      </c>
      <c r="C7" s="20">
        <v>99071773445</v>
      </c>
      <c r="D7" s="21">
        <v>0.39414333932544493</v>
      </c>
      <c r="E7" s="22">
        <v>34382</v>
      </c>
      <c r="F7" s="23">
        <v>0.68309061649414893</v>
      </c>
      <c r="Q7" t="s">
        <v>38</v>
      </c>
      <c r="R7">
        <v>194367471</v>
      </c>
      <c r="S7" s="23">
        <v>0.68309061649414893</v>
      </c>
      <c r="T7">
        <v>701</v>
      </c>
      <c r="U7" s="27">
        <v>0.16023284922416706</v>
      </c>
    </row>
    <row r="8" spans="2:21" ht="18.5">
      <c r="B8" s="51" t="s">
        <v>32</v>
      </c>
      <c r="C8" s="24">
        <v>11227700074</v>
      </c>
      <c r="D8" s="25">
        <v>4.4667850854286338E-2</v>
      </c>
      <c r="E8" s="26">
        <v>8065</v>
      </c>
      <c r="F8" s="27">
        <v>0.16023284922416706</v>
      </c>
    </row>
    <row r="9" spans="2:21" ht="18.5">
      <c r="Q9" t="s">
        <v>37</v>
      </c>
      <c r="R9">
        <v>2831063576</v>
      </c>
      <c r="S9" s="21">
        <v>0.40585590485479073</v>
      </c>
      <c r="T9">
        <v>3476</v>
      </c>
      <c r="U9" s="25">
        <v>3.7140288048947485E-2</v>
      </c>
    </row>
    <row r="10" spans="2:21" ht="18.5">
      <c r="B10" s="35" t="s">
        <v>7</v>
      </c>
      <c r="C10" s="36" t="s">
        <v>37</v>
      </c>
      <c r="D10" s="36" t="s">
        <v>1</v>
      </c>
      <c r="E10" s="36" t="s">
        <v>38</v>
      </c>
      <c r="F10" s="37" t="s">
        <v>1</v>
      </c>
      <c r="Q10" t="s">
        <v>38</v>
      </c>
      <c r="R10">
        <v>194367471</v>
      </c>
      <c r="S10" s="23">
        <v>0.66734697716413982</v>
      </c>
      <c r="T10">
        <v>701</v>
      </c>
      <c r="U10" s="27">
        <v>0.15863774876791692</v>
      </c>
    </row>
    <row r="11" spans="2:21" ht="18.5">
      <c r="B11" s="49" t="s">
        <v>25</v>
      </c>
      <c r="C11" s="20">
        <v>252932237803</v>
      </c>
      <c r="D11" s="21">
        <v>0.40585590485479073</v>
      </c>
      <c r="E11" s="22">
        <v>70955</v>
      </c>
      <c r="F11" s="23">
        <v>0.66734697716413982</v>
      </c>
    </row>
    <row r="12" spans="2:21" ht="18.5">
      <c r="B12" s="51" t="s">
        <v>32</v>
      </c>
      <c r="C12" s="24">
        <v>23146087211</v>
      </c>
      <c r="D12" s="25">
        <v>3.7140288048947485E-2</v>
      </c>
      <c r="E12" s="26">
        <v>16867</v>
      </c>
      <c r="F12" s="27">
        <v>0.15863774876791692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EF0BC-4F1C-447C-A7F7-DF7ED3AD96FE}">
  <dimension ref="B2:F15"/>
  <sheetViews>
    <sheetView zoomScale="70" zoomScaleNormal="70" workbookViewId="0">
      <selection activeCell="B3" sqref="B3"/>
    </sheetView>
  </sheetViews>
  <sheetFormatPr defaultRowHeight="14.5"/>
  <cols>
    <col min="2" max="2" width="23.81640625" bestFit="1" customWidth="1"/>
    <col min="3" max="3" width="21.81640625" bestFit="1" customWidth="1"/>
    <col min="4" max="4" width="10.7265625" customWidth="1"/>
    <col min="5" max="5" width="13.7265625" customWidth="1"/>
    <col min="6" max="6" width="10.7265625" customWidth="1"/>
  </cols>
  <sheetData>
    <row r="2" spans="2:6" ht="18.5">
      <c r="B2" s="34" t="s">
        <v>35</v>
      </c>
      <c r="C2" s="30" t="s">
        <v>37</v>
      </c>
      <c r="D2" s="30" t="s">
        <v>1</v>
      </c>
      <c r="E2" s="30" t="s">
        <v>38</v>
      </c>
      <c r="F2" s="30" t="s">
        <v>13</v>
      </c>
    </row>
    <row r="3" spans="2:6" ht="18.5">
      <c r="B3" s="113" t="s">
        <v>8</v>
      </c>
      <c r="C3" s="31">
        <v>86021093</v>
      </c>
      <c r="D3" s="32">
        <v>3.0384726690433038E-2</v>
      </c>
      <c r="E3" s="33">
        <v>82</v>
      </c>
      <c r="F3" s="32">
        <v>2.3590333716915997E-2</v>
      </c>
    </row>
    <row r="4" spans="2:6" ht="18.5">
      <c r="B4" s="19" t="s">
        <v>9</v>
      </c>
      <c r="C4" s="31">
        <v>2078604583</v>
      </c>
      <c r="D4" s="32">
        <v>0.73421331849313443</v>
      </c>
      <c r="E4" s="33">
        <v>1530</v>
      </c>
      <c r="F4" s="32">
        <v>0.44016110471806674</v>
      </c>
    </row>
    <row r="5" spans="2:6" ht="18.5">
      <c r="B5" s="39" t="s">
        <v>40</v>
      </c>
      <c r="C5" s="31">
        <v>136355937</v>
      </c>
      <c r="D5" s="32">
        <f>1-D4-D3</f>
        <v>0.23540195481643253</v>
      </c>
      <c r="E5" s="33">
        <v>206</v>
      </c>
      <c r="F5" s="32">
        <f>1-F4-F3</f>
        <v>0.53624856156501732</v>
      </c>
    </row>
    <row r="7" spans="2:6" ht="18.5">
      <c r="B7" s="35" t="s">
        <v>5</v>
      </c>
      <c r="C7" s="36" t="s">
        <v>37</v>
      </c>
      <c r="D7" s="36" t="s">
        <v>1</v>
      </c>
      <c r="E7" s="36" t="s">
        <v>38</v>
      </c>
      <c r="F7" s="37" t="s">
        <v>1</v>
      </c>
    </row>
    <row r="8" spans="2:6" ht="18.5">
      <c r="B8" s="112" t="s">
        <v>8</v>
      </c>
      <c r="C8" s="20">
        <v>5700977117</v>
      </c>
      <c r="D8" s="21">
        <v>5.7543909014255358E-2</v>
      </c>
      <c r="E8" s="22">
        <v>345</v>
      </c>
      <c r="F8" s="23">
        <v>1.0034320283869467E-2</v>
      </c>
    </row>
    <row r="9" spans="2:6" ht="18.5">
      <c r="B9" s="28" t="s">
        <v>9</v>
      </c>
      <c r="C9" s="20">
        <v>66361405799</v>
      </c>
      <c r="D9" s="21">
        <v>0.66983161289467319</v>
      </c>
      <c r="E9" s="22">
        <v>9776</v>
      </c>
      <c r="F9" s="23">
        <v>0.28433482636263163</v>
      </c>
    </row>
    <row r="10" spans="2:6" ht="18.5">
      <c r="B10" s="39" t="s">
        <v>40</v>
      </c>
      <c r="C10" s="24">
        <v>27009390529</v>
      </c>
      <c r="D10" s="25">
        <f>C10/(C10+C9+C8)</f>
        <v>0.27262447809107149</v>
      </c>
      <c r="E10" s="26">
        <v>24261</v>
      </c>
      <c r="F10" s="27">
        <f>E10/(E10+E9+E8)</f>
        <v>0.70563085335349895</v>
      </c>
    </row>
    <row r="11" spans="2:6">
      <c r="B11" s="38" t="s">
        <v>41</v>
      </c>
    </row>
    <row r="12" spans="2:6" ht="18.5">
      <c r="B12" s="35" t="s">
        <v>7</v>
      </c>
      <c r="C12" s="36" t="s">
        <v>37</v>
      </c>
      <c r="D12" s="36" t="s">
        <v>1</v>
      </c>
      <c r="E12" s="36" t="s">
        <v>38</v>
      </c>
      <c r="F12" s="37" t="s">
        <v>1</v>
      </c>
    </row>
    <row r="13" spans="2:6" ht="18.5">
      <c r="B13" s="112" t="s">
        <v>8</v>
      </c>
      <c r="C13" s="20">
        <v>12717907940</v>
      </c>
      <c r="D13" s="21">
        <v>5.0281878065324082E-2</v>
      </c>
      <c r="E13" s="22">
        <v>949</v>
      </c>
      <c r="F13" s="23">
        <v>1.3374674089211473E-2</v>
      </c>
    </row>
    <row r="14" spans="2:6" ht="18.5">
      <c r="B14" s="29" t="s">
        <v>9</v>
      </c>
      <c r="C14" s="24">
        <v>178287421843</v>
      </c>
      <c r="D14" s="25">
        <v>0.7048821589198202</v>
      </c>
      <c r="E14" s="26">
        <v>22688</v>
      </c>
      <c r="F14" s="27">
        <v>0.31975195546473117</v>
      </c>
    </row>
    <row r="15" spans="2:6" ht="18.5">
      <c r="B15" s="39" t="s">
        <v>40</v>
      </c>
      <c r="C15" s="24">
        <v>61926908020</v>
      </c>
      <c r="D15" s="25">
        <v>0.24483596301485572</v>
      </c>
      <c r="E15" s="26">
        <v>47318</v>
      </c>
      <c r="F15" s="27">
        <v>0.66687337044605732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Blad1</vt:lpstr>
      <vt:lpstr>Branscher</vt:lpstr>
      <vt:lpstr>Inköp</vt:lpstr>
      <vt:lpstr>Jämställd</vt:lpstr>
      <vt:lpstr>Jämställd VD</vt:lpstr>
      <vt:lpstr>Jämställd SME</vt:lpstr>
      <vt:lpstr>Jämställd ägartyp</vt:lpstr>
      <vt:lpstr>Utan kvinna</vt:lpstr>
      <vt:lpstr>Utan kvinna VD</vt:lpstr>
      <vt:lpstr>Utan kvinna SME</vt:lpstr>
      <vt:lpstr>Utan kvinna ägartyp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Tamm</dc:creator>
  <cp:lastModifiedBy>Svedjelöv Irene</cp:lastModifiedBy>
  <dcterms:created xsi:type="dcterms:W3CDTF">2023-03-03T19:33:26Z</dcterms:created>
  <dcterms:modified xsi:type="dcterms:W3CDTF">2023-04-11T09:50:49Z</dcterms:modified>
</cp:coreProperties>
</file>